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<sst xmlns="http://schemas.openxmlformats.org/spreadsheetml/2006/main" count="43" uniqueCount="37">
  <si>
    <t>全市21个重大产业平台利用外资情况表</t>
  </si>
  <si>
    <t>(1-6月)</t>
  </si>
  <si>
    <t>单位：万美元</t>
  </si>
  <si>
    <t>开发区名称</t>
  </si>
  <si>
    <t>项目（企业）个数</t>
  </si>
  <si>
    <t>合同利用外资</t>
  </si>
  <si>
    <t>实际利用外资</t>
  </si>
  <si>
    <t>本年数</t>
  </si>
  <si>
    <t>去年同期</t>
  </si>
  <si>
    <t>同比(%)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</si>
  <si>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</si>
  <si>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</si>
  <si>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</si>
  <si>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</si>
  <si>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</si>
  <si>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</si>
  <si>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</si>
  <si>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</si>
  <si>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252。9%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</si>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</sst>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文星简小标宋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9"/>
      <name val="仿宋_GB2312"/>
      <charset val="134"/>
    </font>
    <font>
      <sz val="10.5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rgb="FF000000"/>
      <name val="仿宋_GB2312"/>
      <charset val="134"/>
    </font>
    <font>
      <sz val="11"/>
      <name val="宋体"/>
      <charset val="134"/>
      <scheme val="minor"/>
    </font>
    <font>
      <sz val="10.5"/>
      <color theme="1"/>
      <name val="Calibri"/>
      <charset val="134"/>
    </font>
    <font>
      <sz val="10.5"/>
      <color rgb="FFFF0000"/>
      <name val="Calibri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0" fontId="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76" fontId="8" fillId="0" borderId="8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4"/>
  <sheetViews>
    <sheetView tabSelected="1" topLeftCell="A7" workbookViewId="0">
      <selection activeCell="M12" sqref="M12"/>
    </sheetView>
  </sheetViews>
  <sheetFormatPr defaultColWidth="9" defaultRowHeight="13.5"/>
  <cols>
    <col min="1" max="1" width="31.8833333333333" customWidth="1"/>
    <col min="2" max="2" width="8.33333333333333" style="4" customWidth="1"/>
    <col min="3" max="3" width="10" style="4" customWidth="1"/>
    <col min="4" max="4" width="9.44166666666667" style="4" customWidth="1"/>
    <col min="5" max="5" width="9.775" style="4" customWidth="1"/>
    <col min="6" max="6" width="10.1083333333333" style="4" customWidth="1"/>
    <col min="7" max="7" width="9.33333333333333" style="4" customWidth="1"/>
    <col min="8" max="8" width="9.88333333333333" style="4" customWidth="1"/>
    <col min="9" max="9" width="9.44166666666667" style="4" customWidth="1"/>
    <col min="10" max="10" width="11.775" style="4" customWidth="1"/>
    <col min="11" max="11" width="23.1083333333333" style="5" customWidth="1"/>
    <col min="12" max="42" width="9" style="5"/>
  </cols>
  <sheetData>
    <row r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8"/>
    </row>
    <row r="2" ht="15.75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68"/>
    </row>
    <row r="3" ht="17.25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68"/>
    </row>
    <row r="4" ht="21" customHeight="1" spans="1:11">
      <c r="A4" s="10" t="s">
        <v>3</v>
      </c>
      <c r="B4" s="11" t="s">
        <v>4</v>
      </c>
      <c r="C4" s="11"/>
      <c r="D4" s="11"/>
      <c r="E4" s="12" t="s">
        <v>5</v>
      </c>
      <c r="F4" s="13"/>
      <c r="G4" s="14"/>
      <c r="H4" s="11" t="s">
        <v>6</v>
      </c>
      <c r="I4" s="11"/>
      <c r="J4" s="11"/>
      <c r="K4" s="68"/>
    </row>
    <row r="5" ht="14.25" spans="1:11">
      <c r="A5" s="10"/>
      <c r="B5" s="15" t="s">
        <v>7</v>
      </c>
      <c r="C5" s="15" t="s">
        <v>8</v>
      </c>
      <c r="D5" s="15" t="s">
        <v>9</v>
      </c>
      <c r="E5" s="16" t="s">
        <v>7</v>
      </c>
      <c r="F5" s="16" t="s">
        <v>8</v>
      </c>
      <c r="G5" s="16" t="s">
        <v>9</v>
      </c>
      <c r="H5" s="15" t="s">
        <v>7</v>
      </c>
      <c r="I5" s="15" t="s">
        <v>8</v>
      </c>
      <c r="J5" s="15" t="s">
        <v>9</v>
      </c>
      <c r="K5" s="68"/>
    </row>
    <row r="6" ht="4.5" customHeight="1" spans="1:11">
      <c r="A6" s="10"/>
      <c r="B6" s="15"/>
      <c r="C6" s="15"/>
      <c r="D6" s="15"/>
      <c r="E6" s="17"/>
      <c r="F6" s="17"/>
      <c r="G6" s="17"/>
      <c r="H6" s="15"/>
      <c r="I6" s="15"/>
      <c r="J6" s="15"/>
      <c r="K6" s="68"/>
    </row>
    <row r="7" ht="21" customHeight="1" spans="1:11">
      <c r="A7" s="18" t="s">
        <v>10</v>
      </c>
      <c r="B7" s="19">
        <f>B8+B21+B27+B29</f>
        <v>146</v>
      </c>
      <c r="C7" s="19">
        <f>C8+C21+C27+C29</f>
        <v>121</v>
      </c>
      <c r="D7" s="20">
        <f>(B7-C7)/C7</f>
        <v>0.206611570247934</v>
      </c>
      <c r="E7" s="19">
        <f t="shared" ref="E7:F7" si="0">E8+E21+E27+E29</f>
        <v>264504.18114</v>
      </c>
      <c r="F7" s="19">
        <f t="shared" si="0"/>
        <v>280283.58</v>
      </c>
      <c r="G7" s="20">
        <f t="shared" ref="G7:G8" si="1">(E7-F7)/F7</f>
        <v>-0.0562979781405678</v>
      </c>
      <c r="H7" s="19">
        <f t="shared" ref="H7:I7" si="2">H8+H21+H27+H29</f>
        <v>196555.86134</v>
      </c>
      <c r="I7" s="19">
        <f t="shared" si="2"/>
        <v>105600.6726</v>
      </c>
      <c r="J7" s="20">
        <f t="shared" ref="J7:J8" si="3">(H7-I7)/I7</f>
        <v>0.861312589215459</v>
      </c>
      <c r="K7" s="68"/>
    </row>
    <row r="8" ht="21" customHeight="1" spans="1:11">
      <c r="A8" s="21" t="s">
        <v>11</v>
      </c>
      <c r="B8" s="22">
        <f>SUM(B9:B20)</f>
        <v>89</v>
      </c>
      <c r="C8" s="22">
        <f>SUM(C9:C20)</f>
        <v>75</v>
      </c>
      <c r="D8" s="23">
        <f>(B8-C8)/C8</f>
        <v>0.186666666666667</v>
      </c>
      <c r="E8" s="22">
        <f>SUM(E9:E20)</f>
        <v>225035.80114</v>
      </c>
      <c r="F8" s="22">
        <f>SUM(F9:F20)</f>
        <v>198513.27</v>
      </c>
      <c r="G8" s="23">
        <f t="shared" si="1"/>
        <v>0.133605834713216</v>
      </c>
      <c r="H8" s="22">
        <f>SUM(H9:H20)</f>
        <v>140615.63444</v>
      </c>
      <c r="I8" s="22">
        <f>SUM(I9:I20)</f>
        <v>69204.3726</v>
      </c>
      <c r="J8" s="23">
        <f t="shared" si="3"/>
        <v>1.03188944797977</v>
      </c>
      <c r="K8" s="68"/>
    </row>
    <row r="9" s="1" customFormat="1" ht="14.25" spans="1:42">
      <c r="A9" s="24" t="s">
        <v>12</v>
      </c>
      <c r="B9" s="25">
        <v>23</v>
      </c>
      <c r="C9" s="26">
        <v>14</v>
      </c>
      <c r="D9" s="27">
        <v>0.643</v>
      </c>
      <c r="E9" s="28">
        <v>45920</v>
      </c>
      <c r="F9" s="28">
        <v>44756</v>
      </c>
      <c r="G9" s="27">
        <v>0.026</v>
      </c>
      <c r="H9" s="26">
        <v>31184</v>
      </c>
      <c r="I9" s="26">
        <v>11103</v>
      </c>
      <c r="J9" s="27">
        <v>1.8086</v>
      </c>
      <c r="K9" s="6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="1" customFormat="1" ht="24" customHeight="1" spans="1:42">
      <c r="A10" s="24" t="s">
        <v>13</v>
      </c>
      <c r="B10" s="29">
        <v>4</v>
      </c>
      <c r="C10" s="29">
        <v>4</v>
      </c>
      <c r="D10" s="30">
        <v>0</v>
      </c>
      <c r="E10" s="31">
        <v>2823.55</v>
      </c>
      <c r="F10" s="31">
        <v>14231.51</v>
      </c>
      <c r="G10" s="30">
        <v>-0.8016</v>
      </c>
      <c r="H10" s="29">
        <v>16653.89</v>
      </c>
      <c r="I10" s="29">
        <v>3254.31</v>
      </c>
      <c r="J10" s="30">
        <v>4.1175</v>
      </c>
      <c r="K10" s="6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="1" customFormat="1" ht="24" customHeight="1" spans="1:42">
      <c r="A11" s="24" t="s">
        <v>14</v>
      </c>
      <c r="B11" s="32">
        <v>8</v>
      </c>
      <c r="C11" s="32">
        <v>8</v>
      </c>
      <c r="D11" s="33">
        <v>0</v>
      </c>
      <c r="E11" s="34">
        <v>30640</v>
      </c>
      <c r="F11" s="34">
        <v>22706</v>
      </c>
      <c r="G11" s="33">
        <v>0.3494</v>
      </c>
      <c r="H11" s="34">
        <v>17386</v>
      </c>
      <c r="I11" s="34">
        <v>13538</v>
      </c>
      <c r="J11" s="33">
        <v>0.2842</v>
      </c>
      <c r="K11" s="6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="1" customFormat="1" ht="24" customHeight="1" spans="1:42">
      <c r="A12" s="35" t="s">
        <v>15</v>
      </c>
      <c r="B12" s="19">
        <v>5</v>
      </c>
      <c r="C12" s="19">
        <v>4</v>
      </c>
      <c r="D12" s="36">
        <v>0.25</v>
      </c>
      <c r="E12" s="19">
        <v>17756</v>
      </c>
      <c r="F12" s="19">
        <v>38366</v>
      </c>
      <c r="G12" s="37">
        <v>-0.5372</v>
      </c>
      <c r="H12" s="19">
        <v>6408</v>
      </c>
      <c r="I12" s="19">
        <v>13262</v>
      </c>
      <c r="J12" s="37">
        <v>-0.5168</v>
      </c>
      <c r="K12" s="6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="2" customFormat="1" ht="24" customHeight="1" spans="1:11">
      <c r="A13" s="35" t="s">
        <v>16</v>
      </c>
      <c r="B13" s="38">
        <v>12</v>
      </c>
      <c r="C13" s="38">
        <v>5</v>
      </c>
      <c r="D13" s="39">
        <v>1.4</v>
      </c>
      <c r="E13" s="40">
        <v>11890</v>
      </c>
      <c r="F13" s="41">
        <v>56.6</v>
      </c>
      <c r="G13" s="39">
        <v>209.07</v>
      </c>
      <c r="H13" s="38">
        <v>7185.29</v>
      </c>
      <c r="I13" s="41">
        <v>1399</v>
      </c>
      <c r="J13" s="39">
        <v>7.1358</v>
      </c>
      <c r="K13" s="69"/>
    </row>
    <row r="14" s="1" customFormat="1" ht="24" customHeight="1" spans="1:42">
      <c r="A14" s="24" t="s">
        <v>17</v>
      </c>
      <c r="B14" s="42">
        <v>3</v>
      </c>
      <c r="C14" s="42">
        <v>4</v>
      </c>
      <c r="D14" s="43">
        <v>-0.25</v>
      </c>
      <c r="E14" s="44">
        <v>12272</v>
      </c>
      <c r="F14" s="44">
        <v>3477</v>
      </c>
      <c r="G14" s="43" t="s">
        <v>18</v>
      </c>
      <c r="H14" s="42">
        <v>4741</v>
      </c>
      <c r="I14" s="42">
        <v>2704</v>
      </c>
      <c r="J14" s="43">
        <v>0.7533</v>
      </c>
      <c r="K14" s="6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="1" customFormat="1" ht="24" customHeight="1" spans="1:42">
      <c r="A15" s="24" t="s">
        <v>19</v>
      </c>
      <c r="B15" s="45">
        <v>2</v>
      </c>
      <c r="C15" s="45">
        <v>2</v>
      </c>
      <c r="D15" s="30">
        <v>0</v>
      </c>
      <c r="E15" s="46">
        <v>10995.62</v>
      </c>
      <c r="F15" s="46">
        <v>5188.47</v>
      </c>
      <c r="G15" s="30">
        <v>1.1192</v>
      </c>
      <c r="H15" s="45">
        <v>9538.57</v>
      </c>
      <c r="I15" s="45">
        <v>728.7</v>
      </c>
      <c r="J15" s="30">
        <v>12.0898</v>
      </c>
      <c r="K15" s="6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="1" customFormat="1" ht="24" customHeight="1" spans="1:42">
      <c r="A16" s="24" t="s">
        <v>20</v>
      </c>
      <c r="B16" s="32">
        <v>3</v>
      </c>
      <c r="C16" s="32">
        <v>4</v>
      </c>
      <c r="D16" s="33">
        <v>-0.25</v>
      </c>
      <c r="E16" s="34">
        <v>15240</v>
      </c>
      <c r="F16" s="34">
        <v>11500</v>
      </c>
      <c r="G16" s="33">
        <v>0.3252</v>
      </c>
      <c r="H16" s="34">
        <v>9230</v>
      </c>
      <c r="I16" s="34">
        <v>6145</v>
      </c>
      <c r="J16" s="33">
        <v>0.502</v>
      </c>
      <c r="K16" s="6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="1" customFormat="1" ht="24" customHeight="1" spans="1:42">
      <c r="A17" s="24" t="s">
        <v>21</v>
      </c>
      <c r="B17" s="47">
        <v>4</v>
      </c>
      <c r="C17" s="47">
        <v>8</v>
      </c>
      <c r="D17" s="30">
        <f>B17/C17-1</f>
        <v>-0.5</v>
      </c>
      <c r="E17" s="48">
        <v>16445.52114</v>
      </c>
      <c r="F17" s="49">
        <v>15793.14</v>
      </c>
      <c r="G17" s="33">
        <f>E17/F17-1</f>
        <v>0.0413078805101457</v>
      </c>
      <c r="H17" s="48">
        <v>14791.16644</v>
      </c>
      <c r="I17" s="49">
        <v>7259.2126</v>
      </c>
      <c r="J17" s="30">
        <f>H17/I17-1</f>
        <v>1.03757173884121</v>
      </c>
      <c r="K17" s="6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="1" customFormat="1" ht="24" customHeight="1" spans="1:42">
      <c r="A18" s="24" t="s">
        <v>22</v>
      </c>
      <c r="B18" s="47">
        <v>3</v>
      </c>
      <c r="C18" s="47">
        <v>2</v>
      </c>
      <c r="D18" s="30">
        <f>B18/C18-1</f>
        <v>0.5</v>
      </c>
      <c r="E18" s="48">
        <v>8600</v>
      </c>
      <c r="F18" s="49">
        <v>2980</v>
      </c>
      <c r="G18" s="33">
        <f>E18/F18-1</f>
        <v>1.88590604026846</v>
      </c>
      <c r="H18" s="48">
        <v>2006.358</v>
      </c>
      <c r="I18" s="70">
        <v>800</v>
      </c>
      <c r="J18" s="30">
        <f>H18/I18-1</f>
        <v>1.5079475</v>
      </c>
      <c r="K18" s="6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="1" customFormat="1" ht="24" customHeight="1" spans="1:42">
      <c r="A19" s="24" t="s">
        <v>23</v>
      </c>
      <c r="B19" s="32">
        <v>14</v>
      </c>
      <c r="C19" s="32">
        <v>6</v>
      </c>
      <c r="D19" s="33">
        <v>1.3333</v>
      </c>
      <c r="E19" s="34">
        <v>9670</v>
      </c>
      <c r="F19" s="34">
        <v>5527</v>
      </c>
      <c r="G19" s="33">
        <v>0.7496</v>
      </c>
      <c r="H19" s="32">
        <v>1008</v>
      </c>
      <c r="I19" s="32">
        <v>1584</v>
      </c>
      <c r="J19" s="33">
        <v>-0.3636</v>
      </c>
      <c r="K19" s="6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="1" customFormat="1" ht="24" customHeight="1" spans="1:42">
      <c r="A20" s="24" t="s">
        <v>24</v>
      </c>
      <c r="B20" s="29">
        <v>8</v>
      </c>
      <c r="C20" s="29">
        <v>14</v>
      </c>
      <c r="D20" s="30">
        <v>-0.4286</v>
      </c>
      <c r="E20" s="31">
        <v>42783.11</v>
      </c>
      <c r="F20" s="31">
        <v>33931.55</v>
      </c>
      <c r="G20" s="30">
        <v>0.2609</v>
      </c>
      <c r="H20" s="29">
        <v>20483.36</v>
      </c>
      <c r="I20" s="29">
        <v>7427.15</v>
      </c>
      <c r="J20" s="30">
        <v>1.7579</v>
      </c>
      <c r="K20" s="6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="1" customFormat="1" ht="24" customHeight="1" spans="1:42">
      <c r="A21" s="50" t="s">
        <v>25</v>
      </c>
      <c r="B21" s="51">
        <f>SUM(B22:B26)</f>
        <v>44</v>
      </c>
      <c r="C21" s="51">
        <f>SUM(C22:C26)</f>
        <v>35</v>
      </c>
      <c r="D21" s="23">
        <f>(B21-C21)/C21</f>
        <v>0.257142857142857</v>
      </c>
      <c r="E21" s="51">
        <f>SUM(E22:E26)</f>
        <v>36158.71</v>
      </c>
      <c r="F21" s="51">
        <f t="shared" ref="E21:F21" si="4">SUM(F22:F26)</f>
        <v>51518.34</v>
      </c>
      <c r="G21" s="23">
        <f>(E21-F21)/F21</f>
        <v>-0.298139070474709</v>
      </c>
      <c r="H21" s="51">
        <f t="shared" ref="H21:I21" si="5">SUM(H22:H26)</f>
        <v>34651.2669</v>
      </c>
      <c r="I21" s="51">
        <f t="shared" si="5"/>
        <v>23620.97</v>
      </c>
      <c r="J21" s="23">
        <f t="shared" ref="J21" si="6">(H21-I21)/I21</f>
        <v>0.466970530846108</v>
      </c>
      <c r="K21" s="6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="1" customFormat="1" ht="24" customHeight="1" spans="1:42">
      <c r="A22" s="52" t="s">
        <v>26</v>
      </c>
      <c r="B22" s="42">
        <v>15</v>
      </c>
      <c r="C22" s="42">
        <v>10</v>
      </c>
      <c r="D22" s="43">
        <v>0.5</v>
      </c>
      <c r="E22" s="53">
        <v>5310</v>
      </c>
      <c r="F22" s="44">
        <v>22894</v>
      </c>
      <c r="G22" s="43">
        <v>0.768</v>
      </c>
      <c r="H22" s="44">
        <v>21091</v>
      </c>
      <c r="I22" s="42">
        <v>10249</v>
      </c>
      <c r="J22" s="43">
        <v>1.058</v>
      </c>
      <c r="K22" s="6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="1" customFormat="1" ht="24" customHeight="1" spans="1:42">
      <c r="A23" s="54" t="s">
        <v>27</v>
      </c>
      <c r="B23" s="32">
        <v>6</v>
      </c>
      <c r="C23" s="32">
        <v>6</v>
      </c>
      <c r="D23" s="33">
        <v>0</v>
      </c>
      <c r="E23" s="34">
        <v>5652</v>
      </c>
      <c r="F23" s="34">
        <v>3982</v>
      </c>
      <c r="G23" s="33">
        <v>0.4194</v>
      </c>
      <c r="H23" s="32">
        <v>2773</v>
      </c>
      <c r="I23" s="32">
        <v>2650</v>
      </c>
      <c r="J23" s="33">
        <v>0.0464</v>
      </c>
      <c r="K23" s="6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="2" customFormat="1" ht="14.25" spans="1:11">
      <c r="A24" s="55" t="s">
        <v>28</v>
      </c>
      <c r="B24" s="38">
        <v>11</v>
      </c>
      <c r="C24" s="38">
        <v>8</v>
      </c>
      <c r="D24" s="39">
        <v>0.375</v>
      </c>
      <c r="E24" s="38">
        <v>10175</v>
      </c>
      <c r="F24" s="38">
        <v>11248</v>
      </c>
      <c r="G24" s="39">
        <v>-0.095</v>
      </c>
      <c r="H24" s="38">
        <v>7136.49</v>
      </c>
      <c r="I24" s="38">
        <v>6880.7</v>
      </c>
      <c r="J24" s="39">
        <v>0.037</v>
      </c>
      <c r="K24" s="69"/>
    </row>
    <row r="25" s="1" customFormat="1" ht="24" customHeight="1" spans="1:42">
      <c r="A25" s="24" t="s">
        <v>29</v>
      </c>
      <c r="B25" s="56">
        <v>9</v>
      </c>
      <c r="C25" s="57">
        <v>7</v>
      </c>
      <c r="D25" s="49">
        <f>B25/C25-1</f>
        <v>0.285714285714286</v>
      </c>
      <c r="E25" s="31">
        <v>8540.35</v>
      </c>
      <c r="F25" s="58">
        <v>6030.79</v>
      </c>
      <c r="G25" s="30">
        <f>E25/F25-1</f>
        <v>0.416124587326039</v>
      </c>
      <c r="H25" s="31">
        <v>3485.8069</v>
      </c>
      <c r="I25" s="58">
        <v>3424.79</v>
      </c>
      <c r="J25" s="30">
        <f>H25/I25-1</f>
        <v>0.0178162456676176</v>
      </c>
      <c r="K25" s="6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="1" customFormat="1" ht="24" customHeight="1" spans="1:42">
      <c r="A26" s="24" t="s">
        <v>30</v>
      </c>
      <c r="B26" s="29">
        <v>3</v>
      </c>
      <c r="C26" s="29">
        <v>4</v>
      </c>
      <c r="D26" s="30">
        <v>-0.25</v>
      </c>
      <c r="E26" s="31">
        <v>6481.36</v>
      </c>
      <c r="F26" s="31">
        <v>7363.55</v>
      </c>
      <c r="G26" s="30">
        <v>-0.1198</v>
      </c>
      <c r="H26" s="29">
        <v>164.97</v>
      </c>
      <c r="I26" s="29">
        <v>416.48</v>
      </c>
      <c r="J26" s="30">
        <v>-0.6039</v>
      </c>
      <c r="K26" s="6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="3" customFormat="1" ht="24" customHeight="1" spans="1:42">
      <c r="A27" s="50" t="s">
        <v>31</v>
      </c>
      <c r="B27" s="59">
        <f>B28</f>
        <v>3</v>
      </c>
      <c r="C27" s="59">
        <f>C28</f>
        <v>2</v>
      </c>
      <c r="D27" s="60">
        <f>(B27-C27)/C27</f>
        <v>0.5</v>
      </c>
      <c r="E27" s="59">
        <f t="shared" ref="E27:F27" si="7">E28</f>
        <v>5052</v>
      </c>
      <c r="F27" s="59">
        <f t="shared" si="7"/>
        <v>4301</v>
      </c>
      <c r="G27" s="60">
        <f t="shared" ref="G27" si="8">(E27-F27)/F27</f>
        <v>0.174610555684724</v>
      </c>
      <c r="H27" s="59">
        <f t="shared" ref="H27:I27" si="9">H28</f>
        <v>2629</v>
      </c>
      <c r="I27" s="59">
        <f t="shared" si="9"/>
        <v>2477</v>
      </c>
      <c r="J27" s="60">
        <f t="shared" ref="J27" si="10">(H27-I27)/I27</f>
        <v>0.0613645538958417</v>
      </c>
      <c r="K27" s="6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="1" customFormat="1" ht="24" customHeight="1" spans="1:42">
      <c r="A28" s="24" t="s">
        <v>32</v>
      </c>
      <c r="B28" s="32">
        <v>3</v>
      </c>
      <c r="C28" s="32">
        <v>2</v>
      </c>
      <c r="D28" s="33">
        <v>0.5</v>
      </c>
      <c r="E28" s="34">
        <v>5052</v>
      </c>
      <c r="F28" s="34">
        <v>4301</v>
      </c>
      <c r="G28" s="33">
        <v>0.1746</v>
      </c>
      <c r="H28" s="32">
        <v>2629</v>
      </c>
      <c r="I28" s="32">
        <v>2477</v>
      </c>
      <c r="J28" s="33">
        <v>0.0614</v>
      </c>
      <c r="K28" s="6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="3" customFormat="1" ht="24" customHeight="1" spans="1:42">
      <c r="A29" s="61" t="s">
        <v>33</v>
      </c>
      <c r="B29" s="59">
        <f>SUM(B30:B32)</f>
        <v>10</v>
      </c>
      <c r="C29" s="59">
        <f>SUM(C30:C32)</f>
        <v>9</v>
      </c>
      <c r="D29" s="62">
        <f>(B29-C29)/C29</f>
        <v>0.111111111111111</v>
      </c>
      <c r="E29" s="63">
        <f>SUM(E30:E32)</f>
        <v>-1742.33</v>
      </c>
      <c r="F29" s="59">
        <f t="shared" ref="E29:F29" si="11">SUM(F30:F32)</f>
        <v>25950.97</v>
      </c>
      <c r="G29" s="62">
        <f t="shared" ref="G29" si="12">(E29-F29)/F29</f>
        <v>-1.06713930153671</v>
      </c>
      <c r="H29" s="59">
        <f t="shared" ref="H29:I29" si="13">SUM(H30:H32)</f>
        <v>18659.96</v>
      </c>
      <c r="I29" s="59">
        <f t="shared" si="13"/>
        <v>10298.33</v>
      </c>
      <c r="J29" s="62">
        <f t="shared" ref="J29" si="14">(H29-I29)/I29</f>
        <v>0.811940382566882</v>
      </c>
      <c r="K29" s="6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="1" customFormat="1" ht="24" customHeight="1" spans="1:42">
      <c r="A30" s="24" t="s">
        <v>34</v>
      </c>
      <c r="B30" s="32">
        <v>1</v>
      </c>
      <c r="C30" s="32">
        <v>4</v>
      </c>
      <c r="D30" s="33">
        <v>-0.75</v>
      </c>
      <c r="E30" s="34">
        <v>1680</v>
      </c>
      <c r="F30" s="34">
        <v>8842</v>
      </c>
      <c r="G30" s="33">
        <v>-0.81</v>
      </c>
      <c r="H30" s="34">
        <v>2971</v>
      </c>
      <c r="I30" s="34">
        <v>1052</v>
      </c>
      <c r="J30" s="33">
        <v>1.8245</v>
      </c>
      <c r="K30" s="6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="1" customFormat="1" ht="24" customHeight="1" spans="1:42">
      <c r="A31" s="24" t="s">
        <v>35</v>
      </c>
      <c r="B31" s="29">
        <v>6</v>
      </c>
      <c r="C31" s="29">
        <v>2</v>
      </c>
      <c r="D31" s="30">
        <v>2</v>
      </c>
      <c r="E31" s="31">
        <v>702.67</v>
      </c>
      <c r="F31" s="31">
        <v>8482.97</v>
      </c>
      <c r="G31" s="30">
        <v>-0.9172</v>
      </c>
      <c r="H31" s="29">
        <v>4644.96</v>
      </c>
      <c r="I31" s="29">
        <v>3283.33</v>
      </c>
      <c r="J31" s="30">
        <v>0.4147</v>
      </c>
      <c r="K31" s="6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="1" customFormat="1" ht="24" customHeight="1" spans="1:42">
      <c r="A32" s="24" t="s">
        <v>36</v>
      </c>
      <c r="B32" s="32">
        <v>3</v>
      </c>
      <c r="C32" s="32">
        <v>3</v>
      </c>
      <c r="D32" s="33">
        <v>0</v>
      </c>
      <c r="E32" s="34">
        <v>-4125</v>
      </c>
      <c r="F32" s="34">
        <v>8626</v>
      </c>
      <c r="G32" s="33">
        <v>-1.4782</v>
      </c>
      <c r="H32" s="32">
        <v>11044</v>
      </c>
      <c r="I32" s="32">
        <v>5963</v>
      </c>
      <c r="J32" s="33">
        <v>0.8521</v>
      </c>
      <c r="K32" s="6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="1" customFormat="1" ht="24" customHeight="1" spans="1:42">
      <c r="A33" s="64"/>
      <c r="B33" s="65"/>
      <c r="C33" s="65"/>
      <c r="D33" s="66"/>
      <c r="E33" s="66"/>
      <c r="F33" s="66"/>
      <c r="G33" s="66"/>
      <c r="H33" s="65"/>
      <c r="I33" s="65"/>
      <c r="J33" s="66"/>
      <c r="K33" s="6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ht="14.25" spans="1:1">
      <c r="A34" s="67"/>
    </row>
  </sheetData>
  <sheetProtection formatCells="0" insertHyperlinks="0" autoFilter="0"/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2020-03-07T17:25:00Z</dcterms:created>
  <cp:lastPrinted>2020-03-08T20:38:00Z</cp:lastPrinted>
  <dcterms:modified xsi:type="dcterms:W3CDTF">2021-07-27T07:12:14Z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