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<sst xmlns="http://schemas.openxmlformats.org/spreadsheetml/2006/main" count="42" uniqueCount="36">
  <si>
    <t>全市21个重大产业平台利用外资情况表</t>
  </si>
  <si>
    <r>
      <t>(1-</t>
    </r>
    <r>
      <rPr>
        <sz val="14"/>
        <color rgb="FF000000"/>
        <rFont val="微软雅黑"/>
        <charset val="134"/>
      </rPr>
      <t>7</t>
    </r>
    <r>
      <rPr>
        <sz val="14"/>
        <color rgb="FF000000"/>
        <rFont val="仿宋_GB2312"/>
        <charset val="134"/>
      </rPr>
      <t>月)</t>
    </r>
  </si>
  <si>
    <t>单位：万美元</t>
  </si>
  <si>
    <t>开发区名称</t>
  </si>
  <si>
    <t>项目（企业）个数</t>
  </si>
  <si>
    <t>合同利用外资</t>
  </si>
  <si>
    <t>实际利用外资</t>
  </si>
  <si>
    <t>本年数</t>
  </si>
  <si>
    <t>去年同期</t>
  </si>
  <si>
    <t>同比(%)</t>
  </si>
  <si>
    <t>合计</t>
  </si>
  <si>
    <t>省级以上经济开发区（12家）</t>
  </si>
  <si>
    <t>嘉兴经济技术开发区（国际商务区）</t>
  </si>
  <si>
    <t>嘉善经济技术开发区</t>
  </si>
  <si>
    <t>平湖经济技术开发区</t>
  </si>
  <si>
    <t>嘉兴港区</t>
  </si>
  <si>
    <t>南湖经济开发区</t>
  </si>
  <si>
    <t>秀洲经济开发区</t>
  </si>
  <si>
    <t>姚庄经济开发区</t>
  </si>
  <si>
    <t>独山港经济开发区</t>
  </si>
  <si>
    <t>海盐经济开发区</t>
  </si>
  <si>
    <t>百步经济开发区</t>
  </si>
  <si>
    <t>海宁经济开发区</t>
  </si>
  <si>
    <t>桐乡经济开发区</t>
  </si>
  <si>
    <t>省级以上高新区（5家）</t>
  </si>
  <si>
    <t>秀洲高新技术产业开发区</t>
  </si>
  <si>
    <t>海宁高新技术产业园区</t>
  </si>
  <si>
    <t>南湖高新技术产业园区(嘉兴科技城）</t>
  </si>
  <si>
    <t>海盐核电关联高新技术产业园</t>
  </si>
  <si>
    <t>乌镇大数据高新技术产业园区</t>
  </si>
  <si>
    <t>省级特色产业园区（1家）</t>
  </si>
  <si>
    <t>海宁经编产业园区</t>
  </si>
  <si>
    <t>其他平台（3家）</t>
  </si>
  <si>
    <t>张江长三角科技城平湖园</t>
  </si>
  <si>
    <t>桐乡融杭新区</t>
  </si>
  <si>
    <t>尖山新区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</si>
</sst>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177" formatCode="0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6"/>
      <color rgb="FF000000"/>
      <name val="文星简小标宋"/>
      <charset val="134"/>
    </font>
    <font>
      <sz val="14"/>
      <color rgb="FF000000"/>
      <name val="仿宋_GB2312"/>
      <charset val="134"/>
    </font>
    <font>
      <sz val="9"/>
      <color rgb="FF000000"/>
      <name val="仿宋_GB2312"/>
      <charset val="134"/>
    </font>
    <font>
      <sz val="10.5"/>
      <color rgb="FF000000"/>
      <name val="仿宋_GB2312"/>
      <charset val="134"/>
    </font>
    <font>
      <sz val="9"/>
      <name val="仿宋_GB2312"/>
      <charset val="134"/>
    </font>
    <font>
      <sz val="10.5"/>
      <color theme="1"/>
      <name val="仿宋_GB2312"/>
      <charset val="134"/>
    </font>
    <font>
      <sz val="9"/>
      <color theme="1"/>
      <name val="仿宋_GB2312"/>
      <charset val="134"/>
    </font>
    <font>
      <sz val="9"/>
      <color rgb="FF000000"/>
      <name val="宋体"/>
      <charset val="134"/>
      <scheme val="minor"/>
    </font>
    <font>
      <sz val="10.5"/>
      <color rgb="FF000000"/>
      <name val="Calibri"/>
      <charset val="134"/>
    </font>
    <font>
      <sz val="10.5"/>
      <color rgb="FFFF0000"/>
      <name val="Calibri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4"/>
      <color rgb="FF000000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768059327982"/>
        <bgColor indexed="64"/>
      </patternFill>
    </fill>
    <fill>
      <patternFill patternType="solid">
        <fgColor theme="7" tint="0.79979857783745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8" fillId="17" borderId="1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0" fillId="34" borderId="15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31" fillId="35" borderId="16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10" fontId="7" fillId="0" borderId="2" xfId="0" applyNumberFormat="1" applyFont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10" fontId="7" fillId="5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9" fillId="0" borderId="1" xfId="0" applyNumberFormat="1" applyFont="1" applyBorder="1" applyAlignment="1">
      <alignment horizontal="center" vertical="center"/>
    </xf>
    <xf numFmtId="9" fontId="9" fillId="0" borderId="1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10" fillId="0" borderId="4" xfId="0" applyNumberFormat="1" applyFont="1" applyFill="1" applyBorder="1" applyAlignment="1">
      <alignment horizontal="center" vertical="center"/>
    </xf>
    <xf numFmtId="10" fontId="10" fillId="0" borderId="4" xfId="0" applyNumberFormat="1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0" fontId="5" fillId="5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10" fontId="5" fillId="5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7" fontId="5" fillId="5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177" fontId="5" fillId="0" borderId="8" xfId="0" applyNumberFormat="1" applyFont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34"/>
  <sheetViews>
    <sheetView tabSelected="1" workbookViewId="0">
      <selection activeCell="K13" sqref="K13"/>
    </sheetView>
  </sheetViews>
  <sheetFormatPr defaultColWidth="9" defaultRowHeight="16.5"/>
  <cols>
    <col min="1" max="1" width="31.8833333333333" style="4" customWidth="1"/>
    <col min="2" max="2" width="8.33333333333333" style="5" customWidth="1"/>
    <col min="3" max="3" width="10" style="5" customWidth="1"/>
    <col min="4" max="4" width="9.44166666666667" style="5" customWidth="1"/>
    <col min="5" max="5" width="9.775" style="5" customWidth="1"/>
    <col min="6" max="6" width="10.1083333333333" style="5" customWidth="1"/>
    <col min="7" max="7" width="9.33333333333333" style="5" customWidth="1"/>
    <col min="8" max="8" width="9.88333333333333" style="5" customWidth="1"/>
    <col min="9" max="9" width="9.44166666666667" style="5" customWidth="1"/>
    <col min="10" max="10" width="11.775" style="5" customWidth="1"/>
    <col min="11" max="11" width="23.1083333333333" style="2" customWidth="1"/>
    <col min="12" max="42" width="9" style="2"/>
    <col min="43" max="16384" width="9" style="4"/>
  </cols>
  <sheetData>
    <row r="1" ht="39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2"/>
    </row>
    <row r="2" ht="15.75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62"/>
    </row>
    <row r="3" ht="17.25" customHeight="1" spans="1:1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62"/>
    </row>
    <row r="4" ht="21" customHeight="1" spans="1:11">
      <c r="A4" s="9" t="s">
        <v>3</v>
      </c>
      <c r="B4" s="10" t="s">
        <v>4</v>
      </c>
      <c r="C4" s="10"/>
      <c r="D4" s="10"/>
      <c r="E4" s="51" t="s">
        <v>5</v>
      </c>
      <c r="F4" s="52"/>
      <c r="G4" s="53"/>
      <c r="H4" s="10" t="s">
        <v>6</v>
      </c>
      <c r="I4" s="10"/>
      <c r="J4" s="10"/>
      <c r="K4" s="62"/>
    </row>
    <row r="5" spans="1:11">
      <c r="A5" s="9"/>
      <c r="B5" s="11" t="s">
        <v>7</v>
      </c>
      <c r="C5" s="11" t="s">
        <v>8</v>
      </c>
      <c r="D5" s="11" t="s">
        <v>9</v>
      </c>
      <c r="E5" s="54" t="s">
        <v>7</v>
      </c>
      <c r="F5" s="54" t="s">
        <v>8</v>
      </c>
      <c r="G5" s="54" t="s">
        <v>9</v>
      </c>
      <c r="H5" s="11" t="s">
        <v>7</v>
      </c>
      <c r="I5" s="11" t="s">
        <v>8</v>
      </c>
      <c r="J5" s="11" t="s">
        <v>9</v>
      </c>
      <c r="K5" s="62"/>
    </row>
    <row r="6" ht="4.5" customHeight="1" spans="1:11">
      <c r="A6" s="9"/>
      <c r="B6" s="11"/>
      <c r="C6" s="11"/>
      <c r="D6" s="11"/>
      <c r="E6" s="55"/>
      <c r="F6" s="55"/>
      <c r="G6" s="55"/>
      <c r="H6" s="11"/>
      <c r="I6" s="11"/>
      <c r="J6" s="11"/>
      <c r="K6" s="62"/>
    </row>
    <row r="7" ht="21" customHeight="1" spans="1:11">
      <c r="A7" s="12" t="s">
        <v>10</v>
      </c>
      <c r="B7" s="13">
        <f>B8+B21+B27+B29</f>
        <v>164</v>
      </c>
      <c r="C7" s="13">
        <f>C8+C21+C27+C29</f>
        <v>142</v>
      </c>
      <c r="D7" s="14">
        <f>(B7-C7)/C7</f>
        <v>0.154929577464789</v>
      </c>
      <c r="E7" s="13">
        <f t="shared" ref="E7:F7" si="0">E8+E21+E27+E29</f>
        <v>282718.1</v>
      </c>
      <c r="F7" s="13">
        <f t="shared" si="0"/>
        <v>316789.72</v>
      </c>
      <c r="G7" s="14">
        <f t="shared" ref="G7:G8" si="1">(E7-F7)/F7</f>
        <v>-0.107552795589453</v>
      </c>
      <c r="H7" s="13">
        <f>H8+H21+H27+H29</f>
        <v>193137.527</v>
      </c>
      <c r="I7" s="13">
        <f t="shared" ref="H7:I7" si="2">I8+I21+I27+I29</f>
        <v>120838.7859</v>
      </c>
      <c r="J7" s="14">
        <f t="shared" ref="J7:J8" si="3">(H7-I7)/I7</f>
        <v>0.598307410667224</v>
      </c>
      <c r="K7" s="62"/>
    </row>
    <row r="8" ht="21" customHeight="1" spans="1:11">
      <c r="A8" s="15" t="s">
        <v>11</v>
      </c>
      <c r="B8" s="16">
        <f>SUM(B9:B20)</f>
        <v>101</v>
      </c>
      <c r="C8" s="16">
        <f>SUM(C9:C20)</f>
        <v>77</v>
      </c>
      <c r="D8" s="17">
        <f>(B8-C8)/C8</f>
        <v>0.311688311688312</v>
      </c>
      <c r="E8" s="16">
        <f>SUM(E9:E20)</f>
        <v>230416.72</v>
      </c>
      <c r="F8" s="16">
        <f>SUM(F9:F20)</f>
        <v>218760.43</v>
      </c>
      <c r="G8" s="17">
        <f t="shared" si="1"/>
        <v>0.0532833565924147</v>
      </c>
      <c r="H8" s="16">
        <f>SUM(H9:H20)</f>
        <v>137913.442</v>
      </c>
      <c r="I8" s="16">
        <f>SUM(I9:I20)</f>
        <v>80178.21</v>
      </c>
      <c r="J8" s="17">
        <f t="shared" si="3"/>
        <v>0.720086317716497</v>
      </c>
      <c r="K8" s="62"/>
    </row>
    <row r="9" spans="1:11">
      <c r="A9" s="18" t="s">
        <v>12</v>
      </c>
      <c r="B9" s="19">
        <v>25</v>
      </c>
      <c r="C9" s="20">
        <v>14</v>
      </c>
      <c r="D9" s="21">
        <v>0.786</v>
      </c>
      <c r="E9" s="56">
        <v>55268.9</v>
      </c>
      <c r="F9" s="56">
        <v>44832</v>
      </c>
      <c r="G9" s="21">
        <v>0.233</v>
      </c>
      <c r="H9" s="20">
        <v>31487</v>
      </c>
      <c r="I9" s="20">
        <v>14227</v>
      </c>
      <c r="J9" s="21">
        <v>1.213</v>
      </c>
      <c r="K9" s="62"/>
    </row>
    <row r="10" ht="24" customHeight="1" spans="1:11">
      <c r="A10" s="18" t="s">
        <v>13</v>
      </c>
      <c r="B10" s="10">
        <v>5</v>
      </c>
      <c r="C10" s="10">
        <v>4</v>
      </c>
      <c r="D10" s="22">
        <v>0.25</v>
      </c>
      <c r="E10" s="57">
        <v>2848.32</v>
      </c>
      <c r="F10" s="57">
        <v>17760.58</v>
      </c>
      <c r="G10" s="22">
        <v>-0.8396</v>
      </c>
      <c r="H10" s="10">
        <v>16653.89</v>
      </c>
      <c r="I10" s="10">
        <v>6805.43</v>
      </c>
      <c r="J10" s="22">
        <v>1.4471</v>
      </c>
      <c r="K10" s="62"/>
    </row>
    <row r="11" ht="24" customHeight="1" spans="1:11">
      <c r="A11" s="18" t="s">
        <v>14</v>
      </c>
      <c r="B11" s="23">
        <v>8</v>
      </c>
      <c r="C11" s="23">
        <v>8</v>
      </c>
      <c r="D11" s="24">
        <v>0</v>
      </c>
      <c r="E11" s="58">
        <v>30646</v>
      </c>
      <c r="F11" s="58">
        <v>23001</v>
      </c>
      <c r="G11" s="24">
        <v>0.3324</v>
      </c>
      <c r="H11" s="58">
        <v>17488</v>
      </c>
      <c r="I11" s="58">
        <v>13615</v>
      </c>
      <c r="J11" s="24">
        <v>0.2845</v>
      </c>
      <c r="K11" s="62"/>
    </row>
    <row r="12" ht="24" customHeight="1" spans="1:11">
      <c r="A12" s="25" t="s">
        <v>15</v>
      </c>
      <c r="B12" s="26">
        <v>6</v>
      </c>
      <c r="C12" s="26">
        <v>5</v>
      </c>
      <c r="D12" s="27">
        <v>0.2</v>
      </c>
      <c r="E12" s="26">
        <v>17772</v>
      </c>
      <c r="F12" s="26">
        <v>38491</v>
      </c>
      <c r="G12" s="22">
        <v>-0.5383</v>
      </c>
      <c r="H12" s="26">
        <v>6454</v>
      </c>
      <c r="I12" s="26">
        <v>13528</v>
      </c>
      <c r="J12" s="22">
        <v>-0.523</v>
      </c>
      <c r="K12" s="62"/>
    </row>
    <row r="13" s="1" customFormat="1" ht="24" customHeight="1" spans="1:11">
      <c r="A13" s="28" t="s">
        <v>16</v>
      </c>
      <c r="B13" s="29">
        <v>16</v>
      </c>
      <c r="C13" s="29">
        <v>3</v>
      </c>
      <c r="D13" s="30">
        <v>4.33333333333333</v>
      </c>
      <c r="E13" s="29">
        <v>5215</v>
      </c>
      <c r="F13" s="29">
        <v>2100</v>
      </c>
      <c r="G13" s="29">
        <v>1.48333333333333</v>
      </c>
      <c r="H13" s="29">
        <v>300.07</v>
      </c>
      <c r="I13" s="29">
        <v>1234</v>
      </c>
      <c r="J13" s="22">
        <v>-0.756831442463533</v>
      </c>
      <c r="K13" s="63"/>
    </row>
    <row r="14" ht="24" customHeight="1" spans="1:11">
      <c r="A14" s="18" t="s">
        <v>17</v>
      </c>
      <c r="B14" s="31">
        <v>4</v>
      </c>
      <c r="C14" s="31">
        <v>4</v>
      </c>
      <c r="D14" s="32">
        <v>0</v>
      </c>
      <c r="E14" s="59">
        <v>12288</v>
      </c>
      <c r="F14" s="59">
        <v>3477</v>
      </c>
      <c r="G14" s="32">
        <v>2.5341</v>
      </c>
      <c r="H14" s="31">
        <v>4843</v>
      </c>
      <c r="I14" s="31">
        <v>1793</v>
      </c>
      <c r="J14" s="32">
        <v>1.7011</v>
      </c>
      <c r="K14" s="62"/>
    </row>
    <row r="15" ht="24" customHeight="1" spans="1:11">
      <c r="A15" s="18" t="s">
        <v>18</v>
      </c>
      <c r="B15" s="33">
        <v>2</v>
      </c>
      <c r="C15" s="33">
        <v>2</v>
      </c>
      <c r="D15" s="22">
        <v>0</v>
      </c>
      <c r="E15" s="59">
        <v>15995.62</v>
      </c>
      <c r="F15" s="59">
        <v>8247.16</v>
      </c>
      <c r="G15" s="22">
        <v>0.9395</v>
      </c>
      <c r="H15" s="33">
        <v>12266.42</v>
      </c>
      <c r="I15" s="33">
        <v>834.14</v>
      </c>
      <c r="J15" s="22">
        <v>13.7055</v>
      </c>
      <c r="K15" s="62"/>
    </row>
    <row r="16" ht="24" customHeight="1" spans="1:11">
      <c r="A16" s="18" t="s">
        <v>19</v>
      </c>
      <c r="B16" s="23">
        <v>4</v>
      </c>
      <c r="C16" s="23">
        <v>5</v>
      </c>
      <c r="D16" s="24">
        <v>-0.2</v>
      </c>
      <c r="E16" s="58">
        <v>16192</v>
      </c>
      <c r="F16" s="58">
        <v>16300</v>
      </c>
      <c r="G16" s="24">
        <v>-0.0066</v>
      </c>
      <c r="H16" s="58">
        <v>9230</v>
      </c>
      <c r="I16" s="58">
        <v>6720</v>
      </c>
      <c r="J16" s="24">
        <v>0.3735</v>
      </c>
      <c r="K16" s="62"/>
    </row>
    <row r="17" ht="24" customHeight="1" spans="1:11">
      <c r="A17" s="18" t="s">
        <v>20</v>
      </c>
      <c r="B17" s="34">
        <v>4</v>
      </c>
      <c r="C17" s="34">
        <v>9</v>
      </c>
      <c r="D17" s="24">
        <f>B17/C17-1</f>
        <v>-0.555555555555556</v>
      </c>
      <c r="E17" s="60">
        <v>16445.52</v>
      </c>
      <c r="F17" s="60">
        <v>16633.14</v>
      </c>
      <c r="G17" s="24">
        <f>E17/F17-1</f>
        <v>-0.0112798906279872</v>
      </c>
      <c r="H17" s="60">
        <v>14791.166</v>
      </c>
      <c r="I17" s="42">
        <v>11554.49</v>
      </c>
      <c r="J17" s="22">
        <f>H17/I17-1</f>
        <v>0.280122792092078</v>
      </c>
      <c r="K17" s="62"/>
    </row>
    <row r="18" ht="24" customHeight="1" spans="1:11">
      <c r="A18" s="18" t="s">
        <v>21</v>
      </c>
      <c r="B18" s="34">
        <v>3</v>
      </c>
      <c r="C18" s="34">
        <v>3</v>
      </c>
      <c r="D18" s="24">
        <f>B18/C18-1</f>
        <v>0</v>
      </c>
      <c r="E18" s="60">
        <v>8600</v>
      </c>
      <c r="F18" s="42">
        <v>3585</v>
      </c>
      <c r="G18" s="24">
        <f>E18/F18-1</f>
        <v>1.39888423988842</v>
      </c>
      <c r="H18" s="60">
        <v>2163.916</v>
      </c>
      <c r="I18" s="64">
        <v>800</v>
      </c>
      <c r="J18" s="22">
        <f>H18/I18-1</f>
        <v>1.704895</v>
      </c>
      <c r="K18" s="62"/>
    </row>
    <row r="19" ht="24" customHeight="1" spans="1:11">
      <c r="A19" s="18" t="s">
        <v>22</v>
      </c>
      <c r="B19" s="23">
        <v>14</v>
      </c>
      <c r="C19" s="23">
        <v>6</v>
      </c>
      <c r="D19" s="24">
        <v>1.3333</v>
      </c>
      <c r="E19" s="58">
        <v>9670</v>
      </c>
      <c r="F19" s="58">
        <v>5527</v>
      </c>
      <c r="G19" s="24">
        <v>0.7496</v>
      </c>
      <c r="H19" s="23">
        <v>1256</v>
      </c>
      <c r="I19" s="23">
        <v>1640</v>
      </c>
      <c r="J19" s="24">
        <v>-0.2341</v>
      </c>
      <c r="K19" s="62"/>
    </row>
    <row r="20" ht="24" customHeight="1" spans="1:11">
      <c r="A20" s="18" t="s">
        <v>23</v>
      </c>
      <c r="B20" s="10">
        <v>10</v>
      </c>
      <c r="C20" s="10">
        <v>14</v>
      </c>
      <c r="D20" s="22">
        <v>-0.2875</v>
      </c>
      <c r="E20" s="57">
        <v>39475.36</v>
      </c>
      <c r="F20" s="57">
        <v>38806.55</v>
      </c>
      <c r="G20" s="22">
        <v>0.0172</v>
      </c>
      <c r="H20" s="10">
        <v>20979.98</v>
      </c>
      <c r="I20" s="10">
        <v>7427.15</v>
      </c>
      <c r="J20" s="22">
        <v>1.8248</v>
      </c>
      <c r="K20" s="62"/>
    </row>
    <row r="21" ht="24" customHeight="1" spans="1:11">
      <c r="A21" s="35" t="s">
        <v>24</v>
      </c>
      <c r="B21" s="36">
        <f>SUM(B22:B26)</f>
        <v>50</v>
      </c>
      <c r="C21" s="36">
        <f>SUM(C22:C26)</f>
        <v>51</v>
      </c>
      <c r="D21" s="17">
        <f>(B21-C21)/C21</f>
        <v>-0.0196078431372549</v>
      </c>
      <c r="E21" s="36">
        <f>SUM(E22:E26)</f>
        <v>48991.71</v>
      </c>
      <c r="F21" s="36">
        <f t="shared" ref="F21" si="4">SUM(F22:F26)</f>
        <v>63712.32</v>
      </c>
      <c r="G21" s="17">
        <f>(E21-F21)/F21</f>
        <v>-0.231048092425452</v>
      </c>
      <c r="H21" s="36">
        <f t="shared" ref="H21:I21" si="5">SUM(H22:H26)</f>
        <v>33408.125</v>
      </c>
      <c r="I21" s="36">
        <f t="shared" si="5"/>
        <v>22359.2459</v>
      </c>
      <c r="J21" s="17">
        <f t="shared" ref="J21" si="6">(H21-I21)/I21</f>
        <v>0.49415258231048</v>
      </c>
      <c r="K21" s="62"/>
    </row>
    <row r="22" ht="24" customHeight="1" spans="1:11">
      <c r="A22" s="37" t="s">
        <v>25</v>
      </c>
      <c r="B22" s="31">
        <v>16</v>
      </c>
      <c r="C22" s="31">
        <v>14</v>
      </c>
      <c r="D22" s="32">
        <v>0.1429</v>
      </c>
      <c r="E22" s="5">
        <v>10312</v>
      </c>
      <c r="F22" s="59">
        <v>27398</v>
      </c>
      <c r="G22" s="32">
        <v>-0.6236</v>
      </c>
      <c r="H22" s="59">
        <v>21091</v>
      </c>
      <c r="I22" s="31">
        <v>10709</v>
      </c>
      <c r="J22" s="32">
        <v>0.9695</v>
      </c>
      <c r="K22" s="62"/>
    </row>
    <row r="23" ht="24" customHeight="1" spans="1:11">
      <c r="A23" s="38" t="s">
        <v>26</v>
      </c>
      <c r="B23" s="23">
        <v>6</v>
      </c>
      <c r="C23" s="23">
        <v>11</v>
      </c>
      <c r="D23" s="24">
        <v>-0.4545</v>
      </c>
      <c r="E23" s="58">
        <v>5652</v>
      </c>
      <c r="F23" s="58">
        <v>4173</v>
      </c>
      <c r="G23" s="24">
        <v>0.3544</v>
      </c>
      <c r="H23" s="23">
        <v>2773</v>
      </c>
      <c r="I23" s="23">
        <v>2821</v>
      </c>
      <c r="J23" s="24">
        <v>-0.017</v>
      </c>
      <c r="K23" s="62"/>
    </row>
    <row r="24" s="2" customFormat="1" spans="1:11">
      <c r="A24" s="39" t="s">
        <v>27</v>
      </c>
      <c r="B24" s="40">
        <v>15</v>
      </c>
      <c r="C24" s="40">
        <v>14</v>
      </c>
      <c r="D24" s="41">
        <v>0.0714285714285714</v>
      </c>
      <c r="E24" s="40">
        <v>15711</v>
      </c>
      <c r="F24" s="40">
        <v>17247</v>
      </c>
      <c r="G24" s="41">
        <v>-0.0890589667768308</v>
      </c>
      <c r="H24" s="40">
        <v>5545.58</v>
      </c>
      <c r="I24" s="40">
        <v>4340</v>
      </c>
      <c r="J24" s="41">
        <v>0.277783410138249</v>
      </c>
      <c r="K24" s="62"/>
    </row>
    <row r="25" ht="24" customHeight="1" spans="1:11">
      <c r="A25" s="18" t="s">
        <v>28</v>
      </c>
      <c r="B25" s="19">
        <v>9</v>
      </c>
      <c r="C25" s="20">
        <v>8</v>
      </c>
      <c r="D25" s="42">
        <f>B25/C25-1</f>
        <v>0.125</v>
      </c>
      <c r="E25" s="57">
        <v>8540.35</v>
      </c>
      <c r="F25" s="56">
        <v>7530.79</v>
      </c>
      <c r="G25" s="22">
        <f>E25/F25-1</f>
        <v>0.134057648666342</v>
      </c>
      <c r="H25" s="57">
        <v>3833.575</v>
      </c>
      <c r="I25" s="56">
        <v>4072.7659</v>
      </c>
      <c r="J25" s="22">
        <f>H25/I25-1</f>
        <v>-0.05872935147095</v>
      </c>
      <c r="K25" s="62"/>
    </row>
    <row r="26" ht="24" customHeight="1" spans="1:11">
      <c r="A26" s="18" t="s">
        <v>29</v>
      </c>
      <c r="B26" s="10">
        <v>4</v>
      </c>
      <c r="C26" s="10">
        <v>4</v>
      </c>
      <c r="D26" s="22">
        <v>0</v>
      </c>
      <c r="E26" s="57">
        <v>8776.36</v>
      </c>
      <c r="F26" s="57">
        <v>7363.53</v>
      </c>
      <c r="G26" s="22">
        <v>0.1919</v>
      </c>
      <c r="H26" s="10">
        <v>164.97</v>
      </c>
      <c r="I26" s="10">
        <v>416.48</v>
      </c>
      <c r="J26" s="22">
        <v>-0.6039</v>
      </c>
      <c r="K26" s="62"/>
    </row>
    <row r="27" s="3" customFormat="1" ht="24" customHeight="1" spans="1:42">
      <c r="A27" s="35" t="s">
        <v>30</v>
      </c>
      <c r="B27" s="43">
        <f>B28</f>
        <v>3</v>
      </c>
      <c r="C27" s="43">
        <f>C28</f>
        <v>3</v>
      </c>
      <c r="D27" s="44">
        <f>(B27-C27)/C27</f>
        <v>0</v>
      </c>
      <c r="E27" s="43">
        <f t="shared" ref="E27:F27" si="7">E28</f>
        <v>5052</v>
      </c>
      <c r="F27" s="43">
        <f t="shared" si="7"/>
        <v>7801</v>
      </c>
      <c r="G27" s="44">
        <f t="shared" ref="G27" si="8">(E27-F27)/F27</f>
        <v>-0.352390719138572</v>
      </c>
      <c r="H27" s="43">
        <f t="shared" ref="H27:I27" si="9">H28</f>
        <v>3136</v>
      </c>
      <c r="I27" s="43">
        <f t="shared" si="9"/>
        <v>2484</v>
      </c>
      <c r="J27" s="44">
        <f t="shared" ref="J27" si="10">(H27-I27)/I27</f>
        <v>0.262479871175523</v>
      </c>
      <c r="K27" s="6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ht="24" customHeight="1" spans="1:11">
      <c r="A28" s="18" t="s">
        <v>31</v>
      </c>
      <c r="B28" s="23">
        <v>3</v>
      </c>
      <c r="C28" s="23">
        <v>3</v>
      </c>
      <c r="D28" s="24">
        <v>0</v>
      </c>
      <c r="E28" s="58">
        <v>5052</v>
      </c>
      <c r="F28" s="58">
        <v>7801</v>
      </c>
      <c r="G28" s="24">
        <v>-0.3524</v>
      </c>
      <c r="H28" s="23">
        <v>3136</v>
      </c>
      <c r="I28" s="23">
        <v>2484</v>
      </c>
      <c r="J28" s="24">
        <v>0.2625</v>
      </c>
      <c r="K28" s="62"/>
    </row>
    <row r="29" s="3" customFormat="1" ht="24" customHeight="1" spans="1:42">
      <c r="A29" s="45" t="s">
        <v>32</v>
      </c>
      <c r="B29" s="43">
        <f>SUM(B30:B32)</f>
        <v>10</v>
      </c>
      <c r="C29" s="43">
        <f>SUM(C30:C32)</f>
        <v>11</v>
      </c>
      <c r="D29" s="46">
        <f>(B29-C29)/C29</f>
        <v>-0.0909090909090909</v>
      </c>
      <c r="E29" s="61">
        <f>SUM(E30:E32)</f>
        <v>-1742.33</v>
      </c>
      <c r="F29" s="43">
        <f t="shared" ref="F29" si="11">SUM(F30:F32)</f>
        <v>26515.97</v>
      </c>
      <c r="G29" s="46">
        <f t="shared" ref="G29" si="12">(E29-F29)/F29</f>
        <v>-1.06570870309478</v>
      </c>
      <c r="H29" s="43">
        <f t="shared" ref="H29:I29" si="13">SUM(H30:H32)</f>
        <v>18679.96</v>
      </c>
      <c r="I29" s="43">
        <f t="shared" si="13"/>
        <v>15817.33</v>
      </c>
      <c r="J29" s="46">
        <f t="shared" ref="J29" si="14">(H29-I29)/I29</f>
        <v>0.180980607978717</v>
      </c>
      <c r="K29" s="6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ht="24" customHeight="1" spans="1:11">
      <c r="A30" s="18" t="s">
        <v>33</v>
      </c>
      <c r="B30" s="23">
        <v>1</v>
      </c>
      <c r="C30" s="23">
        <v>6</v>
      </c>
      <c r="D30" s="24">
        <v>-0.8333</v>
      </c>
      <c r="E30" s="58">
        <v>1680</v>
      </c>
      <c r="F30" s="58">
        <v>9407</v>
      </c>
      <c r="G30" s="24">
        <v>-0.8214</v>
      </c>
      <c r="H30" s="58">
        <v>2971</v>
      </c>
      <c r="I30" s="58">
        <v>1224</v>
      </c>
      <c r="J30" s="24">
        <v>1.4273</v>
      </c>
      <c r="K30" s="62"/>
    </row>
    <row r="31" ht="24" customHeight="1" spans="1:11">
      <c r="A31" s="18" t="s">
        <v>34</v>
      </c>
      <c r="B31" s="10">
        <v>6</v>
      </c>
      <c r="C31" s="10">
        <v>2</v>
      </c>
      <c r="D31" s="22">
        <v>2</v>
      </c>
      <c r="E31" s="57">
        <v>702.67</v>
      </c>
      <c r="F31" s="57">
        <v>8482.97</v>
      </c>
      <c r="G31" s="22">
        <v>-0.9172</v>
      </c>
      <c r="H31" s="10">
        <v>4664.96</v>
      </c>
      <c r="I31" s="10">
        <v>4053.33</v>
      </c>
      <c r="J31" s="22">
        <v>0.1509</v>
      </c>
      <c r="K31" s="62"/>
    </row>
    <row r="32" ht="24" customHeight="1" spans="1:11">
      <c r="A32" s="18" t="s">
        <v>35</v>
      </c>
      <c r="B32" s="23">
        <v>3</v>
      </c>
      <c r="C32" s="23">
        <v>3</v>
      </c>
      <c r="D32" s="24">
        <v>0</v>
      </c>
      <c r="E32" s="58">
        <v>-4125</v>
      </c>
      <c r="F32" s="58">
        <v>8626</v>
      </c>
      <c r="G32" s="24">
        <v>-1.4782</v>
      </c>
      <c r="H32" s="23">
        <v>11044</v>
      </c>
      <c r="I32" s="23">
        <v>10540</v>
      </c>
      <c r="J32" s="24">
        <v>0.0478</v>
      </c>
      <c r="K32" s="62"/>
    </row>
    <row r="33" ht="24" customHeight="1" spans="1:11">
      <c r="A33" s="47"/>
      <c r="B33" s="48"/>
      <c r="C33" s="48"/>
      <c r="D33" s="49"/>
      <c r="E33" s="49"/>
      <c r="F33" s="49"/>
      <c r="G33" s="49"/>
      <c r="H33" s="48"/>
      <c r="I33" s="48"/>
      <c r="J33" s="49"/>
      <c r="K33" s="62"/>
    </row>
    <row r="34" spans="1:1">
      <c r="A34" s="50"/>
    </row>
  </sheetData>
  <sheetProtection formatCells="0" insertHyperlinks="0" autoFilter="0"/>
  <mergeCells count="16">
    <mergeCell ref="A1:J1"/>
    <mergeCell ref="A2:J2"/>
    <mergeCell ref="A3:J3"/>
    <mergeCell ref="B4:D4"/>
    <mergeCell ref="E4:G4"/>
    <mergeCell ref="H4:J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31496062992126" right="0.31496062992126" top="0.354330708661417" bottom="0.35433070866141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2020-03-08T17:25:00Z</dcterms:created>
  <cp:lastPrinted>2020-03-09T20:38:00Z</cp:lastPrinted>
  <dcterms:modified xsi:type="dcterms:W3CDTF">2021-09-02T12:18:38Z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2052-11.1.0.10702</vt:lpwstr>
  </property>
</Properties>
</file>