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<sst xmlns="http://schemas.openxmlformats.org/spreadsheetml/2006/main" count="42" uniqueCount="36">
  <si>
    <t>全市21个重大产业平台利用外资情况表</t>
  </si>
  <si>
    <t>（1-11月）</t>
  </si>
  <si>
    <t>单位：万美元</t>
  </si>
  <si>
    <t>开发区名称</t>
  </si>
  <si>
    <t>项目（企业）个数</t>
  </si>
  <si>
    <t>合同利用外资</t>
  </si>
  <si>
    <t>实际利用外资</t>
  </si>
  <si>
    <t>本年数</t>
  </si>
  <si>
    <t>去年同期</t>
  </si>
  <si>
    <t>同比(%)</t>
  </si>
  <si>
    <t>合计</t>
  </si>
  <si>
    <t>省级以上经济开发区（12家）</t>
  </si>
  <si>
    <t>嘉兴经济技术开发区（国际商务区）</t>
  </si>
  <si>
    <t>嘉善经济技术开发区</t>
  </si>
  <si>
    <t>平湖经济技术开发区</t>
  </si>
  <si>
    <t>嘉兴港区</t>
  </si>
  <si>
    <t>南湖经济开发区</t>
  </si>
  <si>
    <t>秀洲经济开发区</t>
  </si>
  <si>
    <t>姚庄经济开发区</t>
  </si>
  <si>
    <t>独山港经济开发区</t>
  </si>
  <si>
    <t>海盐经济开发区</t>
  </si>
  <si>
    <t>百步经济开发区</t>
  </si>
  <si>
    <t>海宁经济开发区</t>
  </si>
  <si>
    <t>桐乡经济开发区</t>
  </si>
  <si>
    <t>省级以上高新区（5家）</t>
  </si>
  <si>
    <t>秀洲高新技术产业开发区</t>
  </si>
  <si>
    <t>海宁高新技术产业园区</t>
  </si>
  <si>
    <t>南湖高新技术产业园区(嘉兴科技城）</t>
  </si>
  <si>
    <t>海盐核电关联高新技术产业园</t>
  </si>
  <si>
    <t>乌镇大数据高新技术产业园区</t>
  </si>
  <si>
    <t>省级特色产业园区（1家）</t>
  </si>
  <si>
    <t>海宁经编产业园区</t>
  </si>
  <si>
    <t>其他平台（3家）</t>
  </si>
  <si>
    <t>张江长三角科技城平湖园</t>
  </si>
  <si>
    <t>桐乡融杭新区</t>
  </si>
  <si>
    <t>尖山新区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</si>
</sst>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6"/>
      <color rgb="FF000000"/>
      <name val="文星简小标宋"/>
      <charset val="134"/>
    </font>
    <font>
      <sz val="14"/>
      <color rgb="FF000000"/>
      <name val="仿宋_GB2312"/>
      <charset val="134"/>
    </font>
    <font>
      <sz val="9"/>
      <color rgb="FF000000"/>
      <name val="仿宋_GB2312"/>
      <charset val="134"/>
    </font>
    <font>
      <sz val="10.5"/>
      <color rgb="FF000000"/>
      <name val="仿宋_GB2312"/>
      <charset val="134"/>
    </font>
    <font>
      <sz val="9"/>
      <name val="仿宋_GB2312"/>
      <charset val="134"/>
    </font>
    <font>
      <sz val="10.5"/>
      <color theme="1"/>
      <name val="仿宋_GB2312"/>
      <charset val="134"/>
    </font>
    <font>
      <sz val="9"/>
      <color rgb="FF000000"/>
      <name val="仿宋"/>
      <charset val="134"/>
    </font>
    <font>
      <sz val="10.5"/>
      <color rgb="FF000000"/>
      <name val="Calibri"/>
      <charset val="134"/>
    </font>
    <font>
      <sz val="10.5"/>
      <color rgb="FFFF0000"/>
      <name val="Calibri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768059327982"/>
        <bgColor indexed="64"/>
      </patternFill>
    </fill>
    <fill>
      <patternFill patternType="solid">
        <fgColor theme="7" tint="0.79979857783745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6" fillId="29" borderId="1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2" fillId="16" borderId="14" applyNumberFormat="0" applyAlignment="0" applyProtection="0">
      <alignment vertical="center"/>
    </xf>
    <xf numFmtId="0" fontId="28" fillId="29" borderId="15" applyNumberFormat="0" applyAlignment="0" applyProtection="0">
      <alignment vertical="center"/>
    </xf>
    <xf numFmtId="0" fontId="29" fillId="34" borderId="16" applyNumberFormat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35" borderId="1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10" fontId="7" fillId="0" borderId="2" xfId="0" applyNumberFormat="1" applyFont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10" fontId="7" fillId="5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10" fontId="5" fillId="0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10" fontId="9" fillId="0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0" fontId="5" fillId="5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10" fontId="5" fillId="5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5" borderId="1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77" fontId="5" fillId="5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176" fontId="5" fillId="0" borderId="6" xfId="0" applyNumberFormat="1" applyFont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34"/>
  <sheetViews>
    <sheetView tabSelected="1" workbookViewId="0">
      <selection activeCell="K20" sqref="K20"/>
    </sheetView>
  </sheetViews>
  <sheetFormatPr defaultColWidth="9" defaultRowHeight="16.5"/>
  <cols>
    <col min="1" max="1" width="31.8833333333333" style="4" customWidth="1"/>
    <col min="2" max="2" width="8.33333333333333" style="5" customWidth="1"/>
    <col min="3" max="3" width="10" style="5" customWidth="1"/>
    <col min="4" max="4" width="9.44166666666667" style="5" customWidth="1"/>
    <col min="5" max="5" width="9.775" style="5" customWidth="1"/>
    <col min="6" max="6" width="10.1083333333333" style="5" customWidth="1"/>
    <col min="7" max="7" width="9.33333333333333" style="5" customWidth="1"/>
    <col min="8" max="8" width="9.88333333333333" style="5" customWidth="1"/>
    <col min="9" max="9" width="9.44166666666667" style="5" customWidth="1"/>
    <col min="10" max="10" width="11.775" style="5" customWidth="1"/>
    <col min="11" max="11" width="23.1083333333333" style="2" customWidth="1"/>
    <col min="12" max="42" width="9" style="2"/>
    <col min="43" max="16384" width="9" style="4"/>
  </cols>
  <sheetData>
    <row r="1" ht="39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70"/>
    </row>
    <row r="2" ht="15.75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0"/>
    </row>
    <row r="3" ht="17.25" customHeight="1" spans="1:1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70"/>
    </row>
    <row r="4" ht="21" customHeight="1" spans="1:11">
      <c r="A4" s="9" t="s">
        <v>3</v>
      </c>
      <c r="B4" s="10" t="s">
        <v>4</v>
      </c>
      <c r="C4" s="10"/>
      <c r="D4" s="10"/>
      <c r="E4" s="51" t="s">
        <v>5</v>
      </c>
      <c r="F4" s="52"/>
      <c r="G4" s="53"/>
      <c r="H4" s="10" t="s">
        <v>6</v>
      </c>
      <c r="I4" s="10"/>
      <c r="J4" s="10"/>
      <c r="K4" s="70"/>
    </row>
    <row r="5" spans="1:11">
      <c r="A5" s="9"/>
      <c r="B5" s="11" t="s">
        <v>7</v>
      </c>
      <c r="C5" s="11" t="s">
        <v>8</v>
      </c>
      <c r="D5" s="11" t="s">
        <v>9</v>
      </c>
      <c r="E5" s="54" t="s">
        <v>7</v>
      </c>
      <c r="F5" s="54" t="s">
        <v>8</v>
      </c>
      <c r="G5" s="54" t="s">
        <v>9</v>
      </c>
      <c r="H5" s="11" t="s">
        <v>7</v>
      </c>
      <c r="I5" s="11" t="s">
        <v>8</v>
      </c>
      <c r="J5" s="11" t="s">
        <v>9</v>
      </c>
      <c r="K5" s="70"/>
    </row>
    <row r="6" ht="4.5" customHeight="1" spans="1:11">
      <c r="A6" s="9"/>
      <c r="B6" s="11"/>
      <c r="C6" s="11"/>
      <c r="D6" s="11"/>
      <c r="E6" s="55"/>
      <c r="F6" s="55"/>
      <c r="G6" s="55"/>
      <c r="H6" s="11"/>
      <c r="I6" s="11"/>
      <c r="J6" s="11"/>
      <c r="K6" s="70"/>
    </row>
    <row r="7" ht="21" customHeight="1" spans="1:11">
      <c r="A7" s="12" t="s">
        <v>10</v>
      </c>
      <c r="B7" s="13">
        <f>B8+B21+B27+B29</f>
        <v>220</v>
      </c>
      <c r="C7" s="13">
        <f>C8+C21+C27+C29</f>
        <v>206</v>
      </c>
      <c r="D7" s="14">
        <f>(B7-C7)/C7</f>
        <v>0.0679611650485437</v>
      </c>
      <c r="E7" s="13">
        <f t="shared" ref="E7:F7" si="0">E8+E21+E27+E29</f>
        <v>374227.94</v>
      </c>
      <c r="F7" s="13">
        <f t="shared" si="0"/>
        <v>452208.19</v>
      </c>
      <c r="G7" s="14">
        <f t="shared" ref="G7:G8" si="1">(E7-F7)/F7</f>
        <v>-0.172443250087974</v>
      </c>
      <c r="H7" s="56">
        <f>H8+H21+H27+H29</f>
        <v>230482.198172</v>
      </c>
      <c r="I7" s="56">
        <f t="shared" ref="H7:I7" si="2">I8+I21+I27+I29</f>
        <v>223922.634</v>
      </c>
      <c r="J7" s="14">
        <f t="shared" ref="J7:J8" si="3">(H7-I7)/I7</f>
        <v>0.0292938862625203</v>
      </c>
      <c r="K7" s="70"/>
    </row>
    <row r="8" ht="21" customHeight="1" spans="1:11">
      <c r="A8" s="15" t="s">
        <v>11</v>
      </c>
      <c r="B8" s="16">
        <f>SUM(B9:B20)</f>
        <v>128</v>
      </c>
      <c r="C8" s="16">
        <f>SUM(C9:C20)</f>
        <v>116</v>
      </c>
      <c r="D8" s="17">
        <f>(B8-C8)/C8</f>
        <v>0.103448275862069</v>
      </c>
      <c r="E8" s="16">
        <f>SUM(E9:E20)</f>
        <v>290118.1</v>
      </c>
      <c r="F8" s="16">
        <f>SUM(F9:F20)</f>
        <v>312572.53</v>
      </c>
      <c r="G8" s="17">
        <f t="shared" si="1"/>
        <v>-0.0718375028029496</v>
      </c>
      <c r="H8" s="57">
        <f>SUM(H9:H20)</f>
        <v>167645.46894</v>
      </c>
      <c r="I8" s="57">
        <f>SUM(I9:I20)</f>
        <v>148128.794</v>
      </c>
      <c r="J8" s="17">
        <f t="shared" si="3"/>
        <v>0.131754768353815</v>
      </c>
      <c r="K8" s="70"/>
    </row>
    <row r="9" spans="1:11">
      <c r="A9" s="18" t="s">
        <v>12</v>
      </c>
      <c r="B9" s="19">
        <v>29</v>
      </c>
      <c r="C9" s="20">
        <v>21</v>
      </c>
      <c r="D9" s="14">
        <v>0.381</v>
      </c>
      <c r="E9" s="58">
        <v>63818</v>
      </c>
      <c r="F9" s="58">
        <v>55035</v>
      </c>
      <c r="G9" s="14">
        <v>0.16</v>
      </c>
      <c r="H9" s="20">
        <v>39576</v>
      </c>
      <c r="I9" s="20">
        <v>22424</v>
      </c>
      <c r="J9" s="14">
        <v>0.765</v>
      </c>
      <c r="K9" s="70"/>
    </row>
    <row r="10" ht="24" customHeight="1" spans="1:11">
      <c r="A10" s="18" t="s">
        <v>13</v>
      </c>
      <c r="B10" s="10">
        <v>10</v>
      </c>
      <c r="C10" s="10">
        <v>9</v>
      </c>
      <c r="D10" s="21">
        <v>0.1111</v>
      </c>
      <c r="E10" s="59">
        <v>19708.55</v>
      </c>
      <c r="F10" s="59">
        <v>24401.49</v>
      </c>
      <c r="G10" s="21">
        <v>-0.1923</v>
      </c>
      <c r="H10" s="10">
        <v>18117.63</v>
      </c>
      <c r="I10" s="10">
        <v>14622</v>
      </c>
      <c r="J10" s="21">
        <v>0.2391</v>
      </c>
      <c r="K10" s="70"/>
    </row>
    <row r="11" ht="24" customHeight="1" spans="1:11">
      <c r="A11" s="18" t="s">
        <v>14</v>
      </c>
      <c r="B11" s="22">
        <v>14</v>
      </c>
      <c r="C11" s="22">
        <v>14</v>
      </c>
      <c r="D11" s="23">
        <v>0</v>
      </c>
      <c r="E11" s="60">
        <v>45639</v>
      </c>
      <c r="F11" s="60">
        <v>30148</v>
      </c>
      <c r="G11" s="23">
        <v>0.5138</v>
      </c>
      <c r="H11" s="60">
        <v>20605</v>
      </c>
      <c r="I11" s="60">
        <v>24772</v>
      </c>
      <c r="J11" s="23">
        <v>-0.1682</v>
      </c>
      <c r="K11" s="70"/>
    </row>
    <row r="12" ht="24" customHeight="1" spans="1:11">
      <c r="A12" s="24" t="s">
        <v>15</v>
      </c>
      <c r="B12" s="25">
        <v>8</v>
      </c>
      <c r="C12" s="25">
        <v>6</v>
      </c>
      <c r="D12" s="26">
        <v>0.333</v>
      </c>
      <c r="E12" s="25">
        <v>19129</v>
      </c>
      <c r="F12" s="25">
        <v>38597</v>
      </c>
      <c r="G12" s="26">
        <v>-0.5044</v>
      </c>
      <c r="H12" s="25">
        <v>8203</v>
      </c>
      <c r="I12" s="25">
        <v>17069</v>
      </c>
      <c r="J12" s="26">
        <v>-0.519</v>
      </c>
      <c r="K12" s="70"/>
    </row>
    <row r="13" s="1" customFormat="1" ht="24" customHeight="1" spans="1:11">
      <c r="A13" s="27" t="s">
        <v>16</v>
      </c>
      <c r="B13" s="28">
        <v>1</v>
      </c>
      <c r="C13" s="28">
        <v>5</v>
      </c>
      <c r="D13" s="29">
        <v>-0.8</v>
      </c>
      <c r="E13" s="28">
        <v>1715</v>
      </c>
      <c r="F13" s="28">
        <v>1028</v>
      </c>
      <c r="G13" s="29">
        <v>0.6683</v>
      </c>
      <c r="H13" s="28">
        <v>655</v>
      </c>
      <c r="I13" s="28">
        <v>4893</v>
      </c>
      <c r="J13" s="29">
        <v>-0.8661</v>
      </c>
      <c r="K13" s="71"/>
    </row>
    <row r="14" ht="24" customHeight="1" spans="1:11">
      <c r="A14" s="18" t="s">
        <v>17</v>
      </c>
      <c r="B14" s="30">
        <v>7</v>
      </c>
      <c r="C14" s="30">
        <v>6</v>
      </c>
      <c r="D14" s="31">
        <v>0.1667</v>
      </c>
      <c r="E14" s="61">
        <v>14547</v>
      </c>
      <c r="F14" s="61">
        <v>6987</v>
      </c>
      <c r="G14" s="31">
        <v>1.082</v>
      </c>
      <c r="H14" s="30">
        <v>5304</v>
      </c>
      <c r="I14" s="30">
        <v>2380</v>
      </c>
      <c r="J14" s="31">
        <v>1.2286</v>
      </c>
      <c r="K14" s="70"/>
    </row>
    <row r="15" ht="24" customHeight="1" spans="1:11">
      <c r="A15" s="18" t="s">
        <v>18</v>
      </c>
      <c r="B15" s="30">
        <v>5</v>
      </c>
      <c r="C15" s="32">
        <v>6</v>
      </c>
      <c r="D15" s="21">
        <v>-0.1667</v>
      </c>
      <c r="E15" s="62">
        <v>18576.56</v>
      </c>
      <c r="F15" s="62">
        <v>17876.64</v>
      </c>
      <c r="G15" s="21">
        <v>0.0392</v>
      </c>
      <c r="H15" s="25">
        <v>14156.37</v>
      </c>
      <c r="I15" s="25">
        <v>9366.57</v>
      </c>
      <c r="J15" s="21">
        <v>0.5114</v>
      </c>
      <c r="K15" s="70"/>
    </row>
    <row r="16" ht="24" customHeight="1" spans="1:11">
      <c r="A16" s="18" t="s">
        <v>19</v>
      </c>
      <c r="B16" s="22">
        <v>5</v>
      </c>
      <c r="C16" s="22">
        <v>6</v>
      </c>
      <c r="D16" s="23">
        <v>-0.1667</v>
      </c>
      <c r="E16" s="60">
        <v>19692</v>
      </c>
      <c r="F16" s="60">
        <v>16785</v>
      </c>
      <c r="G16" s="23">
        <v>0.1732</v>
      </c>
      <c r="H16" s="60">
        <v>12261</v>
      </c>
      <c r="I16" s="60">
        <v>9181</v>
      </c>
      <c r="J16" s="23">
        <v>0.3355</v>
      </c>
      <c r="K16" s="70"/>
    </row>
    <row r="17" ht="24" customHeight="1" spans="1:11">
      <c r="A17" s="18" t="s">
        <v>20</v>
      </c>
      <c r="B17" s="33">
        <v>7</v>
      </c>
      <c r="C17" s="33">
        <v>10</v>
      </c>
      <c r="D17" s="23">
        <f>B17/C17-1</f>
        <v>-0.3</v>
      </c>
      <c r="E17" s="63">
        <v>21498.11</v>
      </c>
      <c r="F17" s="64">
        <v>31633.14</v>
      </c>
      <c r="G17" s="23">
        <f>E17/F17-1</f>
        <v>-0.32039279059872</v>
      </c>
      <c r="H17" s="63">
        <v>16511.07494</v>
      </c>
      <c r="I17" s="64">
        <v>17266.848</v>
      </c>
      <c r="J17" s="21">
        <f>H17/I17-1</f>
        <v>-0.0437701808691432</v>
      </c>
      <c r="K17" s="70"/>
    </row>
    <row r="18" ht="24" customHeight="1" spans="1:11">
      <c r="A18" s="18" t="s">
        <v>21</v>
      </c>
      <c r="B18" s="34">
        <v>3</v>
      </c>
      <c r="C18" s="33">
        <v>3</v>
      </c>
      <c r="D18" s="23">
        <f>B18/C18-1</f>
        <v>0</v>
      </c>
      <c r="E18" s="65">
        <v>8600</v>
      </c>
      <c r="F18" s="64">
        <v>3585</v>
      </c>
      <c r="G18" s="23">
        <f>E18/F18-1</f>
        <v>1.39888423988842</v>
      </c>
      <c r="H18" s="65">
        <v>2183.914</v>
      </c>
      <c r="I18" s="72">
        <v>2497.126</v>
      </c>
      <c r="J18" s="21">
        <f>H18/I18-1</f>
        <v>-0.125428993170549</v>
      </c>
      <c r="K18" s="70"/>
    </row>
    <row r="19" ht="24" customHeight="1" spans="1:11">
      <c r="A19" s="18" t="s">
        <v>22</v>
      </c>
      <c r="B19" s="22">
        <v>21</v>
      </c>
      <c r="C19" s="22">
        <v>11</v>
      </c>
      <c r="D19" s="23">
        <v>0.9091</v>
      </c>
      <c r="E19" s="60">
        <v>10432</v>
      </c>
      <c r="F19" s="60">
        <v>16092</v>
      </c>
      <c r="G19" s="23">
        <v>-0.3517</v>
      </c>
      <c r="H19" s="22">
        <v>3043</v>
      </c>
      <c r="I19" s="22">
        <v>2440</v>
      </c>
      <c r="J19" s="23">
        <v>0.2471</v>
      </c>
      <c r="K19" s="70"/>
    </row>
    <row r="20" ht="24" customHeight="1" spans="1:11">
      <c r="A20" s="18" t="s">
        <v>23</v>
      </c>
      <c r="B20" s="10">
        <v>18</v>
      </c>
      <c r="C20" s="10">
        <v>19</v>
      </c>
      <c r="D20" s="21">
        <v>-0.0526</v>
      </c>
      <c r="E20" s="59">
        <v>46762.88</v>
      </c>
      <c r="F20" s="59">
        <v>70404.26</v>
      </c>
      <c r="G20" s="21">
        <v>-0.3358</v>
      </c>
      <c r="H20" s="10">
        <v>27029.48</v>
      </c>
      <c r="I20" s="10">
        <v>21217.25</v>
      </c>
      <c r="J20" s="21">
        <v>0.2739</v>
      </c>
      <c r="K20" s="70"/>
    </row>
    <row r="21" ht="24" customHeight="1" spans="1:11">
      <c r="A21" s="35" t="s">
        <v>24</v>
      </c>
      <c r="B21" s="36">
        <f>SUM(B22:B26)</f>
        <v>73</v>
      </c>
      <c r="C21" s="36">
        <f>SUM(C22:C26)</f>
        <v>70</v>
      </c>
      <c r="D21" s="17">
        <f>(B21-C21)/C21</f>
        <v>0.0428571428571429</v>
      </c>
      <c r="E21" s="36">
        <f>SUM(E22:E26)</f>
        <v>74820.63</v>
      </c>
      <c r="F21" s="36">
        <f t="shared" ref="F21" si="4">SUM(F22:F26)</f>
        <v>97257.85</v>
      </c>
      <c r="G21" s="17">
        <f>(E21-F21)/F21</f>
        <v>-0.230698293248308</v>
      </c>
      <c r="H21" s="66">
        <f t="shared" ref="H21:I21" si="5">SUM(H22:H26)</f>
        <v>40188.769232</v>
      </c>
      <c r="I21" s="36">
        <f t="shared" si="5"/>
        <v>46462.45</v>
      </c>
      <c r="J21" s="17">
        <f t="shared" ref="J21" si="6">(H21-I21)/I21</f>
        <v>-0.135026903833095</v>
      </c>
      <c r="K21" s="70"/>
    </row>
    <row r="22" ht="24" customHeight="1" spans="1:11">
      <c r="A22" s="37" t="s">
        <v>25</v>
      </c>
      <c r="B22" s="30">
        <v>21</v>
      </c>
      <c r="C22" s="30">
        <v>20</v>
      </c>
      <c r="D22" s="31">
        <v>0.05</v>
      </c>
      <c r="E22" s="67">
        <v>19081</v>
      </c>
      <c r="F22" s="67">
        <v>44995</v>
      </c>
      <c r="G22" s="31">
        <v>-0.5759</v>
      </c>
      <c r="H22" s="61">
        <v>23374</v>
      </c>
      <c r="I22" s="30">
        <v>20024</v>
      </c>
      <c r="J22" s="31">
        <v>0.167</v>
      </c>
      <c r="K22" s="70"/>
    </row>
    <row r="23" ht="24" customHeight="1" spans="1:11">
      <c r="A23" s="38" t="s">
        <v>26</v>
      </c>
      <c r="B23" s="22">
        <v>9</v>
      </c>
      <c r="C23" s="22">
        <v>15</v>
      </c>
      <c r="D23" s="23">
        <v>-0.4</v>
      </c>
      <c r="E23" s="60">
        <v>11005</v>
      </c>
      <c r="F23" s="60">
        <v>16958</v>
      </c>
      <c r="G23" s="23">
        <v>-0.351</v>
      </c>
      <c r="H23" s="22">
        <v>3808</v>
      </c>
      <c r="I23" s="22">
        <v>7794</v>
      </c>
      <c r="J23" s="23">
        <v>-0.5114</v>
      </c>
      <c r="K23" s="70"/>
    </row>
    <row r="24" s="2" customFormat="1" spans="1:11">
      <c r="A24" s="39" t="s">
        <v>27</v>
      </c>
      <c r="B24" s="28">
        <v>22</v>
      </c>
      <c r="C24" s="28">
        <v>16</v>
      </c>
      <c r="D24" s="29">
        <v>0.375</v>
      </c>
      <c r="E24" s="28">
        <v>15929</v>
      </c>
      <c r="F24" s="28">
        <v>17255</v>
      </c>
      <c r="G24" s="29">
        <v>-0.0768</v>
      </c>
      <c r="H24" s="28">
        <v>6035.1</v>
      </c>
      <c r="I24" s="28">
        <v>13540</v>
      </c>
      <c r="J24" s="29">
        <v>-0.5543</v>
      </c>
      <c r="K24" s="70"/>
    </row>
    <row r="25" ht="24" customHeight="1" spans="1:11">
      <c r="A25" s="18" t="s">
        <v>28</v>
      </c>
      <c r="B25" s="40">
        <v>16</v>
      </c>
      <c r="C25" s="41">
        <v>11</v>
      </c>
      <c r="D25" s="42">
        <f>B25/C25-1</f>
        <v>0.454545454545455</v>
      </c>
      <c r="E25" s="59">
        <v>16461.59</v>
      </c>
      <c r="F25" s="68">
        <v>10224.85</v>
      </c>
      <c r="G25" s="21">
        <f>E25/F25-1</f>
        <v>0.60995907030421</v>
      </c>
      <c r="H25" s="59">
        <v>4806.699232</v>
      </c>
      <c r="I25" s="68">
        <v>4687.97</v>
      </c>
      <c r="J25" s="21">
        <f>H25/I25-1</f>
        <v>0.0253263634366261</v>
      </c>
      <c r="K25" s="70"/>
    </row>
    <row r="26" ht="24" customHeight="1" spans="1:11">
      <c r="A26" s="18" t="s">
        <v>29</v>
      </c>
      <c r="B26" s="10">
        <v>5</v>
      </c>
      <c r="C26" s="10">
        <v>8</v>
      </c>
      <c r="D26" s="21">
        <v>-0.375</v>
      </c>
      <c r="E26" s="59">
        <v>12344.04</v>
      </c>
      <c r="F26" s="59">
        <v>7825</v>
      </c>
      <c r="G26" s="21">
        <v>0.5775</v>
      </c>
      <c r="H26" s="10">
        <v>2164.97</v>
      </c>
      <c r="I26" s="10">
        <v>416.48</v>
      </c>
      <c r="J26" s="21">
        <v>4.1983</v>
      </c>
      <c r="K26" s="70"/>
    </row>
    <row r="27" s="3" customFormat="1" ht="24" customHeight="1" spans="1:42">
      <c r="A27" s="35" t="s">
        <v>30</v>
      </c>
      <c r="B27" s="43">
        <f>B28</f>
        <v>7</v>
      </c>
      <c r="C27" s="43">
        <f>C28</f>
        <v>4</v>
      </c>
      <c r="D27" s="44">
        <f>(B27-C27)/C27</f>
        <v>0.75</v>
      </c>
      <c r="E27" s="43">
        <f t="shared" ref="E27:F27" si="7">E28</f>
        <v>9575</v>
      </c>
      <c r="F27" s="43">
        <f t="shared" si="7"/>
        <v>8870</v>
      </c>
      <c r="G27" s="44">
        <f t="shared" ref="G27" si="8">(E27-F27)/F27</f>
        <v>0.0794813979706877</v>
      </c>
      <c r="H27" s="43">
        <f t="shared" ref="H27:I27" si="9">H28</f>
        <v>3666</v>
      </c>
      <c r="I27" s="43">
        <f t="shared" si="9"/>
        <v>5376</v>
      </c>
      <c r="J27" s="44">
        <f t="shared" ref="J27" si="10">(H27-I27)/I27</f>
        <v>-0.318080357142857</v>
      </c>
      <c r="K27" s="7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ht="24" customHeight="1" spans="1:11">
      <c r="A28" s="18" t="s">
        <v>31</v>
      </c>
      <c r="B28" s="22">
        <v>7</v>
      </c>
      <c r="C28" s="22">
        <v>4</v>
      </c>
      <c r="D28" s="23">
        <v>0.75</v>
      </c>
      <c r="E28" s="60">
        <v>9575</v>
      </c>
      <c r="F28" s="60">
        <v>8870</v>
      </c>
      <c r="G28" s="23">
        <v>0.0795</v>
      </c>
      <c r="H28" s="22">
        <v>3666</v>
      </c>
      <c r="I28" s="22">
        <v>5376</v>
      </c>
      <c r="J28" s="23">
        <v>-0.3181</v>
      </c>
      <c r="K28" s="70"/>
    </row>
    <row r="29" s="3" customFormat="1" ht="24" customHeight="1" spans="1:42">
      <c r="A29" s="45" t="s">
        <v>32</v>
      </c>
      <c r="B29" s="43">
        <f>SUM(B30:B32)</f>
        <v>12</v>
      </c>
      <c r="C29" s="43">
        <f>SUM(C30:C32)</f>
        <v>16</v>
      </c>
      <c r="D29" s="46">
        <f>(B29-C29)/C29</f>
        <v>-0.25</v>
      </c>
      <c r="E29" s="69">
        <f>SUM(E30:E32)</f>
        <v>-285.79</v>
      </c>
      <c r="F29" s="43">
        <f t="shared" ref="F29" si="11">SUM(F30:F32)</f>
        <v>33507.81</v>
      </c>
      <c r="G29" s="46">
        <f t="shared" ref="G29" si="12">(E29-F29)/F29</f>
        <v>-1.00852905636029</v>
      </c>
      <c r="H29" s="43">
        <f t="shared" ref="H29:I29" si="13">SUM(H30:H32)</f>
        <v>18981.96</v>
      </c>
      <c r="I29" s="43">
        <f t="shared" si="13"/>
        <v>23955.39</v>
      </c>
      <c r="J29" s="46">
        <f t="shared" ref="J29" si="14">(H29-I29)/I29</f>
        <v>-0.207612149082106</v>
      </c>
      <c r="K29" s="7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ht="24" customHeight="1" spans="1:11">
      <c r="A30" s="18" t="s">
        <v>33</v>
      </c>
      <c r="B30" s="22">
        <v>1</v>
      </c>
      <c r="C30" s="22">
        <v>7</v>
      </c>
      <c r="D30" s="23">
        <v>-0.8571</v>
      </c>
      <c r="E30" s="60">
        <v>1680</v>
      </c>
      <c r="F30" s="60">
        <v>12906</v>
      </c>
      <c r="G30" s="23">
        <v>-0.8698</v>
      </c>
      <c r="H30" s="60">
        <v>3010</v>
      </c>
      <c r="I30" s="60">
        <v>1224</v>
      </c>
      <c r="J30" s="23">
        <v>1.4592</v>
      </c>
      <c r="K30" s="70"/>
    </row>
    <row r="31" ht="24" customHeight="1" spans="1:11">
      <c r="A31" s="18" t="s">
        <v>34</v>
      </c>
      <c r="B31" s="10">
        <v>7</v>
      </c>
      <c r="C31" s="10">
        <v>4</v>
      </c>
      <c r="D31" s="21">
        <v>0.75</v>
      </c>
      <c r="E31" s="59">
        <v>704.21</v>
      </c>
      <c r="F31" s="59">
        <v>10629.81</v>
      </c>
      <c r="G31" s="21">
        <v>-0.9338</v>
      </c>
      <c r="H31" s="10">
        <v>4914.96</v>
      </c>
      <c r="I31" s="10">
        <v>6354.39</v>
      </c>
      <c r="J31" s="21">
        <v>-0.2265</v>
      </c>
      <c r="K31" s="70"/>
    </row>
    <row r="32" ht="24" customHeight="1" spans="1:11">
      <c r="A32" s="18" t="s">
        <v>35</v>
      </c>
      <c r="B32" s="22">
        <v>4</v>
      </c>
      <c r="C32" s="22">
        <v>5</v>
      </c>
      <c r="D32" s="23">
        <v>-0.2</v>
      </c>
      <c r="E32" s="60">
        <v>-2670</v>
      </c>
      <c r="F32" s="60">
        <v>9972</v>
      </c>
      <c r="G32" s="23">
        <v>-1.2677</v>
      </c>
      <c r="H32" s="22">
        <v>11057</v>
      </c>
      <c r="I32" s="22">
        <v>16377</v>
      </c>
      <c r="J32" s="23">
        <v>-0.3248</v>
      </c>
      <c r="K32" s="70"/>
    </row>
    <row r="33" ht="24" customHeight="1" spans="1:11">
      <c r="A33" s="47"/>
      <c r="B33" s="48"/>
      <c r="C33" s="48"/>
      <c r="D33" s="49"/>
      <c r="E33" s="49"/>
      <c r="F33" s="49"/>
      <c r="G33" s="49"/>
      <c r="H33" s="48"/>
      <c r="I33" s="48"/>
      <c r="J33" s="49"/>
      <c r="K33" s="70"/>
    </row>
    <row r="34" spans="1:1">
      <c r="A34" s="50"/>
    </row>
  </sheetData>
  <sheetProtection formatCells="0" insertHyperlinks="0" autoFilter="0"/>
  <mergeCells count="16">
    <mergeCell ref="A1:J1"/>
    <mergeCell ref="A2:J2"/>
    <mergeCell ref="A3:J3"/>
    <mergeCell ref="B4:D4"/>
    <mergeCell ref="E4:G4"/>
    <mergeCell ref="H4:J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31496062992126" right="0.31496062992126" top="0.354330708661417" bottom="0.35433070866141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2020-03-10T09:25:00Z</dcterms:created>
  <cp:lastPrinted>2020-03-11T12:38:00Z</cp:lastPrinted>
  <dcterms:modified xsi:type="dcterms:W3CDTF">2021-12-27T17:07:53Z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</Properties>
</file>