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<sst xmlns="http://schemas.openxmlformats.org/spreadsheetml/2006/main" count="42" uniqueCount="36">
  <si>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全市21个重大产业平台利用外资情况表</t>
  </si>
  <si>
    <t>(1-5月)</t>
  </si>
  <si>
    <t>单位：万美元</t>
  </si>
  <si>
    <t>开发区名称</t>
  </si>
  <si>
    <t>项目（企业）个数</t>
  </si>
  <si>
    <t>合同利用外资</t>
  </si>
  <si>
    <t>实际利用外资</t>
  </si>
  <si>
    <t>本年数</t>
  </si>
  <si>
    <t>去年同期</t>
  </si>
  <si>
    <t>同比(%)</t>
  </si>
  <si>
    <t>合计</t>
  </si>
  <si>
    <t>省级以上经济开发区（12家）</t>
  </si>
  <si>
    <t>嘉兴经济技术开发区（国际商务区）</t>
  </si>
  <si>
    <t>嘉善经济技术开发区</t>
  </si>
  <si>
    <t>平湖经济技术开发区</t>
  </si>
  <si>
    <t>嘉兴港区</t>
  </si>
  <si>
    <t>南湖经济开发区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</si>
  <si>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</si>
  <si>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</si>
  <si>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</si>
  <si>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</si>
  <si>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</si>
  <si>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</si>
  <si>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</si>
  <si>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省级以上高新区（5家）</t>
  </si>
  <si>
    <t>秀洲高新技术产业开发区</t>
  </si>
  <si>
    <t>海宁高新技术产业园区</t>
  </si>
  <si>
    <t>南湖高新技术产业园区(嘉兴科技城）</t>
  </si>
  <si>
    <t>海盐核电关联高新技术产业园</t>
  </si>
  <si>
    <t>乌镇大数据高新技术产业园区</t>
  </si>
  <si>
    <t>省级特色产业园区（1家）</t>
  </si>
  <si>
    <t>海宁经编产业园区</t>
  </si>
  <si>
    <t>其他平台（3家）</t>
  </si>
  <si>
    <t>张江长三角科技城平湖园</t>
  </si>
  <si>
    <t>桐乡融杭新区</t>
  </si>
  <si>
    <t>尖山新区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</si>
</sst>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文星简小标宋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9"/>
      <name val="仿宋_GB2312"/>
      <charset val="134"/>
    </font>
    <font>
      <sz val="10.5"/>
      <name val="仿宋_GB2312"/>
      <charset val="134"/>
    </font>
    <font>
      <sz val="11"/>
      <color rgb="FF000000"/>
      <name val="仿宋"/>
      <charset val="134"/>
    </font>
    <font>
      <sz val="9"/>
      <color rgb="FF000000"/>
      <name val="宋体"/>
      <charset val="134"/>
      <scheme val="minor"/>
    </font>
    <font>
      <sz val="9"/>
      <color rgb="FF000000"/>
      <name val="仿宋_GB2312"/>
      <charset val="134"/>
    </font>
    <font>
      <sz val="10.5"/>
      <color theme="1"/>
      <name val="Calibri"/>
      <charset val="134"/>
    </font>
    <font>
      <sz val="10.5"/>
      <color rgb="FFFF0000"/>
      <name val="Calibri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17" borderId="15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0" fontId="5" fillId="2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76" fontId="7" fillId="0" borderId="7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M7" sqref="M7"/>
    </sheetView>
  </sheetViews>
  <sheetFormatPr defaultColWidth="9" defaultRowHeight="13.5"/>
  <cols>
    <col min="1" max="1" width="31.8833333333333" customWidth="1"/>
    <col min="2" max="2" width="8.33333333333333" customWidth="1"/>
    <col min="3" max="3" width="10" customWidth="1"/>
    <col min="4" max="4" width="9.44166666666667" customWidth="1"/>
    <col min="5" max="5" width="9.775" customWidth="1"/>
    <col min="6" max="6" width="10.1083333333333" customWidth="1"/>
    <col min="7" max="7" width="9.33333333333333" customWidth="1"/>
    <col min="8" max="8" width="9.88333333333333" customWidth="1"/>
    <col min="9" max="9" width="9.44166666666667" customWidth="1"/>
    <col min="10" max="10" width="11.775" customWidth="1"/>
    <col min="11" max="11" width="23.1083333333333" customWidth="1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7"/>
    </row>
    <row r="2" ht="15.7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7"/>
    </row>
    <row r="3" ht="17.25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57"/>
    </row>
    <row r="4" ht="21" customHeight="1" spans="1:11">
      <c r="A4" s="7" t="s">
        <v>3</v>
      </c>
      <c r="B4" s="8" t="s">
        <v>4</v>
      </c>
      <c r="C4" s="8"/>
      <c r="D4" s="8"/>
      <c r="E4" s="9" t="s">
        <v>5</v>
      </c>
      <c r="F4" s="10"/>
      <c r="G4" s="11"/>
      <c r="H4" s="8" t="s">
        <v>6</v>
      </c>
      <c r="I4" s="8"/>
      <c r="J4" s="8"/>
      <c r="K4" s="57"/>
    </row>
    <row r="5" ht="14.25" spans="1:11">
      <c r="A5" s="7"/>
      <c r="B5" s="12" t="s">
        <v>7</v>
      </c>
      <c r="C5" s="12" t="s">
        <v>8</v>
      </c>
      <c r="D5" s="12" t="s">
        <v>9</v>
      </c>
      <c r="E5" s="13" t="s">
        <v>7</v>
      </c>
      <c r="F5" s="13" t="s">
        <v>8</v>
      </c>
      <c r="G5" s="13" t="s">
        <v>9</v>
      </c>
      <c r="H5" s="12" t="s">
        <v>7</v>
      </c>
      <c r="I5" s="12" t="s">
        <v>8</v>
      </c>
      <c r="J5" s="12" t="s">
        <v>9</v>
      </c>
      <c r="K5" s="57"/>
    </row>
    <row r="6" ht="4.5" customHeight="1" spans="1:11">
      <c r="A6" s="7"/>
      <c r="B6" s="12"/>
      <c r="C6" s="12"/>
      <c r="D6" s="12"/>
      <c r="E6" s="14"/>
      <c r="F6" s="14"/>
      <c r="G6" s="14"/>
      <c r="H6" s="12"/>
      <c r="I6" s="12"/>
      <c r="J6" s="12"/>
      <c r="K6" s="57"/>
    </row>
    <row r="7" ht="21" customHeight="1" spans="1:11">
      <c r="A7" s="15" t="s">
        <v>10</v>
      </c>
      <c r="B7" s="16">
        <f>SUM(B8,B21,B27,B29)</f>
        <v>121</v>
      </c>
      <c r="C7" s="16">
        <f>SUM(C8,C21,C27,C29)</f>
        <v>104</v>
      </c>
      <c r="D7" s="17">
        <f>(B7-C7)/C7</f>
        <v>0.163461538461538</v>
      </c>
      <c r="E7" s="16">
        <f t="shared" ref="E7:F7" si="0">SUM(E8,E21,E27,E29)</f>
        <v>217522.64114</v>
      </c>
      <c r="F7" s="16">
        <f t="shared" si="0"/>
        <v>250754.52</v>
      </c>
      <c r="G7" s="17">
        <f t="shared" ref="G7" si="1">(E7-F7)/F7</f>
        <v>-0.13252753673194</v>
      </c>
      <c r="H7" s="16">
        <f t="shared" ref="H7:I7" si="2">SUM(H8,H21,H27,H29)</f>
        <v>169291.236402</v>
      </c>
      <c r="I7" s="16">
        <f t="shared" si="2"/>
        <v>75734.746358</v>
      </c>
      <c r="J7" s="17">
        <f t="shared" ref="J7:J8" si="3">(H7-I7)/I7</f>
        <v>1.23531792926005</v>
      </c>
      <c r="K7" s="57"/>
    </row>
    <row r="8" ht="21" customHeight="1" spans="1:11">
      <c r="A8" s="18" t="s">
        <v>11</v>
      </c>
      <c r="B8" s="19">
        <f>SUM(B9:B20)</f>
        <v>73</v>
      </c>
      <c r="C8" s="19">
        <f>SUM(C9:C20)</f>
        <v>64</v>
      </c>
      <c r="D8" s="20">
        <f>(B8-C8)/C8</f>
        <v>0.140625</v>
      </c>
      <c r="E8" s="19">
        <f t="shared" ref="E8:F8" si="4">SUM(E9:E20)</f>
        <v>187854.32114</v>
      </c>
      <c r="F8" s="19">
        <f t="shared" si="4"/>
        <v>164741.35</v>
      </c>
      <c r="G8" s="20">
        <f t="shared" ref="G8" si="5">(E8-F8)/F8</f>
        <v>0.140298541562273</v>
      </c>
      <c r="H8" s="19">
        <f t="shared" ref="H8:I8" si="6">SUM(H9:H20)</f>
        <v>117612.32997</v>
      </c>
      <c r="I8" s="19">
        <f t="shared" si="6"/>
        <v>52846.186793</v>
      </c>
      <c r="J8" s="20">
        <f t="shared" si="3"/>
        <v>1.22555944160533</v>
      </c>
      <c r="K8" s="57"/>
    </row>
    <row r="9" s="1" customFormat="1" ht="14.25" spans="1:11">
      <c r="A9" s="21" t="s">
        <v>12</v>
      </c>
      <c r="B9" s="22">
        <v>15</v>
      </c>
      <c r="C9" s="23">
        <v>10</v>
      </c>
      <c r="D9" s="24">
        <v>0.5</v>
      </c>
      <c r="E9" s="25">
        <v>42479.26</v>
      </c>
      <c r="F9" s="25">
        <v>40592</v>
      </c>
      <c r="G9" s="24">
        <v>0.0465</v>
      </c>
      <c r="H9" s="23">
        <v>26221</v>
      </c>
      <c r="I9" s="23">
        <v>10541</v>
      </c>
      <c r="J9" s="24">
        <v>1.4875</v>
      </c>
      <c r="K9" s="58"/>
    </row>
    <row r="10" s="1" customFormat="1" ht="24" customHeight="1" spans="1:11">
      <c r="A10" s="21" t="s">
        <v>13</v>
      </c>
      <c r="B10" s="8">
        <v>4</v>
      </c>
      <c r="C10" s="8">
        <v>4</v>
      </c>
      <c r="D10" s="26">
        <v>0</v>
      </c>
      <c r="E10" s="27">
        <v>445.37</v>
      </c>
      <c r="F10" s="27">
        <v>12786.04</v>
      </c>
      <c r="G10" s="26">
        <v>-0.9652</v>
      </c>
      <c r="H10" s="8">
        <v>14334.38</v>
      </c>
      <c r="I10" s="8">
        <v>3007</v>
      </c>
      <c r="J10" s="26">
        <v>3.767</v>
      </c>
      <c r="K10" s="58"/>
    </row>
    <row r="11" s="1" customFormat="1" ht="24" customHeight="1" spans="1:11">
      <c r="A11" s="21" t="s">
        <v>14</v>
      </c>
      <c r="B11" s="8">
        <v>6</v>
      </c>
      <c r="C11" s="8">
        <v>6</v>
      </c>
      <c r="D11" s="26">
        <v>0</v>
      </c>
      <c r="E11" s="28">
        <v>18600</v>
      </c>
      <c r="F11" s="28">
        <v>19706</v>
      </c>
      <c r="G11" s="26">
        <v>-0.0561</v>
      </c>
      <c r="H11" s="28">
        <v>16455</v>
      </c>
      <c r="I11" s="28">
        <v>11679</v>
      </c>
      <c r="J11" s="26">
        <v>0.4089</v>
      </c>
      <c r="K11" s="58"/>
    </row>
    <row r="12" s="1" customFormat="1" ht="24" customHeight="1" spans="1:11">
      <c r="A12" s="29" t="s">
        <v>15</v>
      </c>
      <c r="B12" s="30">
        <v>3</v>
      </c>
      <c r="C12" s="30">
        <v>2</v>
      </c>
      <c r="D12" s="31">
        <v>0.5</v>
      </c>
      <c r="E12" s="30">
        <v>18355</v>
      </c>
      <c r="F12" s="30">
        <v>20238</v>
      </c>
      <c r="G12" s="31">
        <v>-0.093</v>
      </c>
      <c r="H12" s="30">
        <v>3175</v>
      </c>
      <c r="I12" s="30">
        <v>5440</v>
      </c>
      <c r="J12" s="31">
        <v>-0.4164</v>
      </c>
      <c r="K12" s="58"/>
    </row>
    <row r="13" s="2" customFormat="1" ht="24" customHeight="1" spans="1:11">
      <c r="A13" s="29" t="s">
        <v>16</v>
      </c>
      <c r="B13" s="32">
        <v>12</v>
      </c>
      <c r="C13" s="32">
        <v>4</v>
      </c>
      <c r="D13" s="33">
        <v>2</v>
      </c>
      <c r="E13" s="34">
        <v>11890</v>
      </c>
      <c r="F13" s="34">
        <v>42.6</v>
      </c>
      <c r="G13" s="33">
        <v>278.1</v>
      </c>
      <c r="H13" s="32">
        <v>7185.29</v>
      </c>
      <c r="I13" s="32">
        <v>1326</v>
      </c>
      <c r="J13" s="33">
        <v>4.418</v>
      </c>
      <c r="K13" s="59"/>
    </row>
    <row r="14" s="1" customFormat="1" ht="24" customHeight="1" spans="1:11">
      <c r="A14" s="21" t="s">
        <v>17</v>
      </c>
      <c r="B14" s="35">
        <v>2</v>
      </c>
      <c r="C14" s="35">
        <v>4</v>
      </c>
      <c r="D14" s="36">
        <v>-0.5</v>
      </c>
      <c r="E14" s="37">
        <v>2239</v>
      </c>
      <c r="F14" s="37">
        <v>3477</v>
      </c>
      <c r="G14" s="36">
        <v>-0.356</v>
      </c>
      <c r="H14" s="35">
        <v>3406</v>
      </c>
      <c r="I14" s="35">
        <v>1413</v>
      </c>
      <c r="J14" s="36">
        <v>1.4105</v>
      </c>
      <c r="K14" s="58"/>
    </row>
    <row r="15" s="1" customFormat="1" ht="24" customHeight="1" spans="1:11">
      <c r="A15" s="21" t="s">
        <v>18</v>
      </c>
      <c r="B15" s="38">
        <v>2</v>
      </c>
      <c r="C15" s="38">
        <v>2</v>
      </c>
      <c r="D15" s="26">
        <v>0</v>
      </c>
      <c r="E15" s="37">
        <v>10995.62</v>
      </c>
      <c r="F15" s="37">
        <v>7683.51</v>
      </c>
      <c r="G15" s="26">
        <v>0.4311</v>
      </c>
      <c r="H15" s="38">
        <v>3910.29</v>
      </c>
      <c r="I15" s="38">
        <v>683.71</v>
      </c>
      <c r="J15" s="26">
        <v>4.7192</v>
      </c>
      <c r="K15" s="58"/>
    </row>
    <row r="16" s="1" customFormat="1" ht="24" customHeight="1" spans="1:11">
      <c r="A16" s="21" t="s">
        <v>19</v>
      </c>
      <c r="B16" s="39">
        <v>2</v>
      </c>
      <c r="C16" s="39">
        <v>4</v>
      </c>
      <c r="D16" s="26">
        <v>-0.5</v>
      </c>
      <c r="E16" s="40">
        <v>9815.46</v>
      </c>
      <c r="F16" s="40">
        <v>11500</v>
      </c>
      <c r="G16" s="26">
        <v>-0.1465</v>
      </c>
      <c r="H16" s="28">
        <v>8662</v>
      </c>
      <c r="I16" s="28">
        <v>3306</v>
      </c>
      <c r="J16" s="26">
        <v>1.6201</v>
      </c>
      <c r="K16" s="58"/>
    </row>
    <row r="17" s="1" customFormat="1" ht="24" customHeight="1" spans="1:11">
      <c r="A17" s="21" t="s">
        <v>20</v>
      </c>
      <c r="B17" s="41">
        <v>4</v>
      </c>
      <c r="C17" s="41">
        <v>8</v>
      </c>
      <c r="D17" s="26">
        <f>B17/C17-1</f>
        <v>-0.5</v>
      </c>
      <c r="E17" s="42">
        <v>16445.52114</v>
      </c>
      <c r="F17" s="42">
        <v>15793.14</v>
      </c>
      <c r="G17" s="26">
        <f>E17/F17-1</f>
        <v>0.0413078805101457</v>
      </c>
      <c r="H17" s="42">
        <v>13683.57547</v>
      </c>
      <c r="I17" s="42">
        <v>7129.046793</v>
      </c>
      <c r="J17" s="26">
        <f>H17/I17-1</f>
        <v>0.919411650297468</v>
      </c>
      <c r="K17" s="58"/>
    </row>
    <row r="18" s="1" customFormat="1" ht="24" customHeight="1" spans="1:11">
      <c r="A18" s="21" t="s">
        <v>21</v>
      </c>
      <c r="B18" s="41">
        <v>2</v>
      </c>
      <c r="C18" s="41">
        <v>2</v>
      </c>
      <c r="D18" s="26">
        <f>B18/C18-1</f>
        <v>0</v>
      </c>
      <c r="E18" s="42">
        <v>5600</v>
      </c>
      <c r="F18" s="42">
        <v>2980</v>
      </c>
      <c r="G18" s="26">
        <f>E18/F18-1</f>
        <v>0.879194630872483</v>
      </c>
      <c r="H18" s="42">
        <v>1461.0645</v>
      </c>
      <c r="I18" s="60">
        <v>800</v>
      </c>
      <c r="J18" s="26">
        <f>H18/I18-1</f>
        <v>0.826330625</v>
      </c>
      <c r="K18" s="58"/>
    </row>
    <row r="19" s="1" customFormat="1" ht="24" customHeight="1" spans="1:11">
      <c r="A19" s="21" t="s">
        <v>22</v>
      </c>
      <c r="B19" s="39">
        <v>13</v>
      </c>
      <c r="C19" s="39">
        <v>6</v>
      </c>
      <c r="D19" s="43">
        <v>1.1667</v>
      </c>
      <c r="E19" s="40">
        <v>9062</v>
      </c>
      <c r="F19" s="40">
        <v>5396</v>
      </c>
      <c r="G19" s="43">
        <v>0.6794</v>
      </c>
      <c r="H19" s="39">
        <v>999</v>
      </c>
      <c r="I19" s="39">
        <v>989</v>
      </c>
      <c r="J19" s="43">
        <v>0.0101</v>
      </c>
      <c r="K19" s="58"/>
    </row>
    <row r="20" s="1" customFormat="1" ht="24" customHeight="1" spans="1:11">
      <c r="A20" s="21" t="s">
        <v>23</v>
      </c>
      <c r="B20" s="8">
        <v>8</v>
      </c>
      <c r="C20" s="8">
        <v>12</v>
      </c>
      <c r="D20" s="26">
        <v>-0.3333</v>
      </c>
      <c r="E20" s="27">
        <v>41927.09</v>
      </c>
      <c r="F20" s="27">
        <v>24547.06</v>
      </c>
      <c r="G20" s="26">
        <v>0.708</v>
      </c>
      <c r="H20" s="8">
        <v>18119.73</v>
      </c>
      <c r="I20" s="8">
        <v>6532.43</v>
      </c>
      <c r="J20" s="26">
        <v>1.7738</v>
      </c>
      <c r="K20" s="58"/>
    </row>
    <row r="21" s="1" customFormat="1" ht="24" customHeight="1" spans="1:11">
      <c r="A21" s="44" t="s">
        <v>24</v>
      </c>
      <c r="B21" s="45">
        <f>SUM(B22:B26)</f>
        <v>40</v>
      </c>
      <c r="C21" s="45">
        <f>SUM(C22:C26)</f>
        <v>32</v>
      </c>
      <c r="D21" s="20">
        <f>(B21-C21)/C21</f>
        <v>0.25</v>
      </c>
      <c r="E21" s="45">
        <f>SUM(E22:E26)</f>
        <v>34693.39</v>
      </c>
      <c r="F21" s="45">
        <f>SUM(F22:F26)</f>
        <v>68466.17</v>
      </c>
      <c r="G21" s="20">
        <f>(E21-F21)/F21</f>
        <v>-0.493276898649362</v>
      </c>
      <c r="H21" s="45">
        <f>SUM(H22:H26)</f>
        <v>33071.916432</v>
      </c>
      <c r="I21" s="45">
        <f>SUM(I22:I26)</f>
        <v>11887.579565</v>
      </c>
      <c r="J21" s="20">
        <f>(H21-I21)/I21</f>
        <v>1.78205636825952</v>
      </c>
      <c r="K21" s="58"/>
    </row>
    <row r="22" s="1" customFormat="1" ht="24" customHeight="1" spans="1:11">
      <c r="A22" s="46" t="s">
        <v>25</v>
      </c>
      <c r="B22" s="35">
        <v>15</v>
      </c>
      <c r="C22" s="35">
        <v>10</v>
      </c>
      <c r="D22" s="36">
        <v>0.5</v>
      </c>
      <c r="E22" s="37">
        <v>5310</v>
      </c>
      <c r="F22" s="37">
        <v>24881</v>
      </c>
      <c r="G22" s="36">
        <v>-0.7866</v>
      </c>
      <c r="H22" s="35">
        <v>20741</v>
      </c>
      <c r="I22" s="35">
        <v>2325</v>
      </c>
      <c r="J22" s="36">
        <v>7.9209</v>
      </c>
      <c r="K22" s="58"/>
    </row>
    <row r="23" s="1" customFormat="1" ht="24" customHeight="1" spans="1:11">
      <c r="A23" s="47" t="s">
        <v>26</v>
      </c>
      <c r="B23" s="39">
        <v>5</v>
      </c>
      <c r="C23" s="39">
        <v>6</v>
      </c>
      <c r="D23" s="43">
        <v>-0.1667</v>
      </c>
      <c r="E23" s="40">
        <v>5602</v>
      </c>
      <c r="F23" s="40">
        <v>2177</v>
      </c>
      <c r="G23" s="43">
        <v>1.5733</v>
      </c>
      <c r="H23" s="39">
        <v>2655</v>
      </c>
      <c r="I23" s="39">
        <v>2649</v>
      </c>
      <c r="J23" s="43">
        <v>0.0023</v>
      </c>
      <c r="K23" s="58"/>
    </row>
    <row r="24" s="2" customFormat="1" ht="14.25" spans="1:11">
      <c r="A24" s="48" t="s">
        <v>27</v>
      </c>
      <c r="B24" s="32">
        <v>11</v>
      </c>
      <c r="C24" s="32">
        <v>8</v>
      </c>
      <c r="D24" s="33">
        <v>0.375</v>
      </c>
      <c r="E24" s="34">
        <v>13276.9</v>
      </c>
      <c r="F24" s="34">
        <v>33031</v>
      </c>
      <c r="G24" s="33">
        <v>-0.598</v>
      </c>
      <c r="H24" s="32">
        <v>7136.49</v>
      </c>
      <c r="I24" s="61">
        <v>3638</v>
      </c>
      <c r="J24" s="33">
        <v>0.9615</v>
      </c>
      <c r="K24" s="59"/>
    </row>
    <row r="25" s="1" customFormat="1" ht="24" customHeight="1" spans="1:11">
      <c r="A25" s="21" t="s">
        <v>28</v>
      </c>
      <c r="B25" s="22">
        <v>7</v>
      </c>
      <c r="C25" s="23">
        <v>6</v>
      </c>
      <c r="D25" s="42">
        <f>B25/C25-1</f>
        <v>0.166666666666667</v>
      </c>
      <c r="E25" s="27">
        <v>4030.98</v>
      </c>
      <c r="F25" s="25">
        <v>5613.64</v>
      </c>
      <c r="G25" s="26">
        <f>E25/F25-1</f>
        <v>-0.281931153404921</v>
      </c>
      <c r="H25" s="27">
        <v>2374.456432</v>
      </c>
      <c r="I25" s="25">
        <v>2859.099565</v>
      </c>
      <c r="J25" s="26">
        <f>H25/I25-1</f>
        <v>-0.169509008686796</v>
      </c>
      <c r="K25" s="58"/>
    </row>
    <row r="26" s="1" customFormat="1" ht="24" customHeight="1" spans="1:11">
      <c r="A26" s="21" t="s">
        <v>29</v>
      </c>
      <c r="B26" s="8">
        <v>2</v>
      </c>
      <c r="C26" s="8">
        <v>2</v>
      </c>
      <c r="D26" s="26">
        <v>0</v>
      </c>
      <c r="E26" s="27">
        <v>6473.51</v>
      </c>
      <c r="F26" s="27">
        <v>2763.53</v>
      </c>
      <c r="G26" s="26">
        <v>1.3425</v>
      </c>
      <c r="H26" s="8">
        <v>164.97</v>
      </c>
      <c r="I26" s="8">
        <v>416.48</v>
      </c>
      <c r="J26" s="26">
        <v>-0.6039</v>
      </c>
      <c r="K26" s="58"/>
    </row>
    <row r="27" s="3" customFormat="1" ht="24" customHeight="1" spans="1:11">
      <c r="A27" s="44" t="s">
        <v>30</v>
      </c>
      <c r="B27" s="49">
        <v>1</v>
      </c>
      <c r="C27" s="49">
        <v>1</v>
      </c>
      <c r="D27" s="20">
        <f>(B27-C27)/C27</f>
        <v>0</v>
      </c>
      <c r="E27" s="50">
        <v>1536</v>
      </c>
      <c r="F27" s="50">
        <v>800</v>
      </c>
      <c r="G27" s="51">
        <f>(E27-F27)/F27</f>
        <v>0.92</v>
      </c>
      <c r="H27" s="49">
        <v>1079</v>
      </c>
      <c r="I27" s="49">
        <v>2397</v>
      </c>
      <c r="J27" s="51">
        <f>(H27-I27)/I27</f>
        <v>-0.54985398414685</v>
      </c>
      <c r="K27" s="62"/>
    </row>
    <row r="28" s="1" customFormat="1" ht="24" customHeight="1" spans="1:11">
      <c r="A28" s="21" t="s">
        <v>31</v>
      </c>
      <c r="B28" s="39">
        <v>1</v>
      </c>
      <c r="C28" s="39">
        <v>1</v>
      </c>
      <c r="D28" s="43">
        <v>0</v>
      </c>
      <c r="E28" s="40">
        <v>1536</v>
      </c>
      <c r="F28" s="40">
        <v>800</v>
      </c>
      <c r="G28" s="43">
        <v>0.92</v>
      </c>
      <c r="H28" s="39">
        <v>1079</v>
      </c>
      <c r="I28" s="39">
        <v>2397</v>
      </c>
      <c r="J28" s="43">
        <v>-0.5499</v>
      </c>
      <c r="K28" s="58"/>
    </row>
    <row r="29" s="3" customFormat="1" ht="24" customHeight="1" spans="1:11">
      <c r="A29" s="52" t="s">
        <v>32</v>
      </c>
      <c r="B29" s="49">
        <f>SUM(B30:B32)</f>
        <v>7</v>
      </c>
      <c r="C29" s="49">
        <f>SUM(C30:C32)</f>
        <v>7</v>
      </c>
      <c r="D29" s="51">
        <f>(B29-C29)/C29</f>
        <v>0</v>
      </c>
      <c r="E29" s="49">
        <f>SUM(E30:E32)</f>
        <v>-6561.07</v>
      </c>
      <c r="F29" s="49">
        <f>SUM(F30:F32)</f>
        <v>16747</v>
      </c>
      <c r="G29" s="51">
        <f>(E29-F29)/F29</f>
        <v>-1.39177584044904</v>
      </c>
      <c r="H29" s="50">
        <f>SUM(H30:H32)</f>
        <v>17527.99</v>
      </c>
      <c r="I29" s="49">
        <f>SUM(I30:I32)</f>
        <v>8603.98</v>
      </c>
      <c r="J29" s="51">
        <f>(H29-I29)/I29</f>
        <v>1.03719557693068</v>
      </c>
      <c r="K29" s="62"/>
    </row>
    <row r="30" s="1" customFormat="1" ht="24" customHeight="1" spans="1:11">
      <c r="A30" s="21" t="s">
        <v>33</v>
      </c>
      <c r="B30" s="8">
        <v>1</v>
      </c>
      <c r="C30" s="8">
        <v>3</v>
      </c>
      <c r="D30" s="26">
        <v>-0.6667</v>
      </c>
      <c r="E30" s="28">
        <v>1680</v>
      </c>
      <c r="F30" s="28">
        <v>8421</v>
      </c>
      <c r="G30" s="26">
        <v>-0.8005</v>
      </c>
      <c r="H30" s="28">
        <v>2694</v>
      </c>
      <c r="I30" s="28">
        <v>1052</v>
      </c>
      <c r="J30" s="26">
        <v>1.5608</v>
      </c>
      <c r="K30" s="58"/>
    </row>
    <row r="31" s="1" customFormat="1" ht="24" customHeight="1" spans="1:11">
      <c r="A31" s="21" t="s">
        <v>34</v>
      </c>
      <c r="B31" s="8">
        <v>4</v>
      </c>
      <c r="C31" s="8">
        <v>2</v>
      </c>
      <c r="D31" s="26">
        <v>1</v>
      </c>
      <c r="E31" s="27">
        <v>483.93</v>
      </c>
      <c r="F31" s="27">
        <v>8200</v>
      </c>
      <c r="G31" s="26">
        <v>-0.941</v>
      </c>
      <c r="H31" s="8">
        <v>3789.99</v>
      </c>
      <c r="I31" s="8">
        <v>1588.98</v>
      </c>
      <c r="J31" s="26">
        <v>1.3852</v>
      </c>
      <c r="K31" s="58"/>
    </row>
    <row r="32" s="1" customFormat="1" ht="24" customHeight="1" spans="1:11">
      <c r="A32" s="21" t="s">
        <v>35</v>
      </c>
      <c r="B32" s="39">
        <v>2</v>
      </c>
      <c r="C32" s="39">
        <v>2</v>
      </c>
      <c r="D32" s="43">
        <v>0</v>
      </c>
      <c r="E32" s="40">
        <v>-8725</v>
      </c>
      <c r="F32" s="40">
        <v>126</v>
      </c>
      <c r="G32" s="43">
        <v>-70.246</v>
      </c>
      <c r="H32" s="39">
        <v>11044</v>
      </c>
      <c r="I32" s="39">
        <v>5963</v>
      </c>
      <c r="J32" s="43">
        <v>0.8521</v>
      </c>
      <c r="K32" s="58"/>
    </row>
    <row r="33" s="1" customFormat="1" ht="24" customHeight="1" spans="1:11">
      <c r="A33" s="53"/>
      <c r="B33" s="54"/>
      <c r="C33" s="54"/>
      <c r="D33" s="55"/>
      <c r="E33" s="55"/>
      <c r="F33" s="55"/>
      <c r="G33" s="55"/>
      <c r="H33" s="54"/>
      <c r="I33" s="54"/>
      <c r="J33" s="55"/>
      <c r="K33" s="58"/>
    </row>
    <row r="34" ht="14.25" spans="1:1">
      <c r="A34" s="56"/>
    </row>
  </sheetData>
  <sheetProtection formatCells="0" insertHyperlinks="0" autoFilter="0"/>
  <mergeCells count="16">
    <mergeCell ref="A1:J1"/>
    <mergeCell ref="A2:J2"/>
    <mergeCell ref="A3:J3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2020-03-05T17:25:00Z</dcterms:created>
  <cp:lastPrinted>2020-03-06T20:38:00Z</cp:lastPrinted>
  <dcterms:modified xsi:type="dcterms:W3CDTF">2021-06-29T01:04:38Z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